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1560" windowWidth="14910" windowHeight="11265"/>
  </bookViews>
  <sheets>
    <sheet name="Прил.3 в Закон" sheetId="10" r:id="rId1"/>
  </sheets>
  <definedNames>
    <definedName name="_xlnm._FilterDatabase" localSheetId="0" hidden="1">'Прил.3 в Закон'!$A$15:$E$312</definedName>
    <definedName name="_xlnm.Print_Titles" localSheetId="0">'Прил.3 в Закон'!$15:$15</definedName>
  </definedNames>
  <calcPr calcId="162913" fullPrecision="0"/>
</workbook>
</file>

<file path=xl/calcChain.xml><?xml version="1.0" encoding="utf-8"?>
<calcChain xmlns="http://schemas.openxmlformats.org/spreadsheetml/2006/main">
  <c r="C313" i="10" l="1"/>
  <c r="C344" i="10" l="1"/>
  <c r="C340" i="10"/>
  <c r="C339" i="10" s="1"/>
  <c r="C334" i="10"/>
  <c r="C333" i="10" s="1"/>
  <c r="C330" i="10"/>
  <c r="C329" i="10" s="1"/>
  <c r="C328" i="10"/>
  <c r="C327" i="10" s="1"/>
  <c r="C326" i="10" s="1"/>
  <c r="C325" i="10"/>
  <c r="C324" i="10" s="1"/>
  <c r="C323" i="10" s="1"/>
  <c r="C322" i="10" s="1"/>
  <c r="C321" i="10"/>
  <c r="C320" i="10" s="1"/>
  <c r="C319" i="10"/>
  <c r="C318" i="10" s="1"/>
  <c r="C316" i="10"/>
  <c r="C315" i="10"/>
  <c r="C311" i="10"/>
  <c r="C309" i="10"/>
  <c r="C308" i="10"/>
  <c r="C307" i="10" s="1"/>
  <c r="C306" i="10"/>
  <c r="C304" i="10"/>
  <c r="C303" i="10"/>
  <c r="C301" i="10"/>
  <c r="C299" i="10"/>
  <c r="C296" i="10"/>
  <c r="C294" i="10"/>
  <c r="C293" i="10"/>
  <c r="C292" i="10"/>
  <c r="C291" i="10" s="1"/>
  <c r="C290" i="10"/>
  <c r="C289" i="10" s="1"/>
  <c r="C287" i="10"/>
  <c r="C285" i="10"/>
  <c r="C283" i="10"/>
  <c r="C281" i="10"/>
  <c r="C278" i="10"/>
  <c r="C275" i="10"/>
  <c r="C273" i="10"/>
  <c r="C271" i="10"/>
  <c r="C269" i="10"/>
  <c r="C267" i="10"/>
  <c r="C265" i="10"/>
  <c r="C263" i="10"/>
  <c r="C261" i="10"/>
  <c r="C259" i="10"/>
  <c r="C257" i="10"/>
  <c r="C255" i="10"/>
  <c r="C253" i="10"/>
  <c r="C251" i="10"/>
  <c r="C249" i="10"/>
  <c r="C247" i="10"/>
  <c r="C246" i="10" s="1"/>
  <c r="C244" i="10"/>
  <c r="C242" i="10"/>
  <c r="C240" i="10"/>
  <c r="C238" i="10"/>
  <c r="C236" i="10"/>
  <c r="C234" i="10"/>
  <c r="C231" i="10"/>
  <c r="C229" i="10"/>
  <c r="C226" i="10"/>
  <c r="C223" i="10"/>
  <c r="C215" i="10"/>
  <c r="C213" i="10"/>
  <c r="C203" i="10"/>
  <c r="C200" i="10"/>
  <c r="C198" i="10"/>
  <c r="C195" i="10"/>
  <c r="C193" i="10"/>
  <c r="C191" i="10"/>
  <c r="C189" i="10"/>
  <c r="C188" i="10" s="1"/>
  <c r="C185" i="10" s="1"/>
  <c r="C186" i="10"/>
  <c r="C181" i="10"/>
  <c r="C180" i="10"/>
  <c r="C178" i="10"/>
  <c r="C176" i="10"/>
  <c r="C174" i="10"/>
  <c r="C172" i="10"/>
  <c r="C170" i="10"/>
  <c r="C167" i="10"/>
  <c r="C166" i="10" s="1"/>
  <c r="C162" i="10"/>
  <c r="C161" i="10" s="1"/>
  <c r="C159" i="10"/>
  <c r="C158" i="10" s="1"/>
  <c r="C156" i="10"/>
  <c r="C154" i="10"/>
  <c r="C152" i="10"/>
  <c r="C150" i="10"/>
  <c r="C147" i="10"/>
  <c r="C146" i="10"/>
  <c r="C144" i="10"/>
  <c r="C143" i="10"/>
  <c r="C142" i="10" s="1"/>
  <c r="C140" i="10"/>
  <c r="C137" i="10" s="1"/>
  <c r="C138" i="10"/>
  <c r="C135" i="10"/>
  <c r="C133" i="10"/>
  <c r="C131" i="10"/>
  <c r="C125" i="10"/>
  <c r="C124" i="10" s="1"/>
  <c r="C122" i="10"/>
  <c r="C120" i="10"/>
  <c r="C117" i="10"/>
  <c r="C116" i="10" s="1"/>
  <c r="C109" i="10"/>
  <c r="C106" i="10"/>
  <c r="C105" i="10" s="1"/>
  <c r="C103" i="10"/>
  <c r="C101" i="10"/>
  <c r="C98" i="10"/>
  <c r="C96" i="10"/>
  <c r="C93" i="10"/>
  <c r="C90" i="10"/>
  <c r="C85" i="10"/>
  <c r="C83" i="10"/>
  <c r="C82" i="10" s="1"/>
  <c r="C74" i="10"/>
  <c r="C72" i="10"/>
  <c r="C69" i="10"/>
  <c r="C63" i="10"/>
  <c r="C55" i="10"/>
  <c r="C51" i="10"/>
  <c r="C49" i="10"/>
  <c r="C46" i="10"/>
  <c r="C43" i="10"/>
  <c r="C42" i="10" s="1"/>
  <c r="C39" i="10"/>
  <c r="C37" i="10"/>
  <c r="C28" i="10"/>
  <c r="C27" i="10" s="1"/>
  <c r="C22" i="10"/>
  <c r="C19" i="10"/>
  <c r="C18" i="10" s="1"/>
  <c r="C36" i="10" l="1"/>
  <c r="C35" i="10" s="1"/>
  <c r="C130" i="10"/>
  <c r="C129" i="10" s="1"/>
  <c r="C149" i="10"/>
  <c r="C17" i="10"/>
  <c r="C50" i="10"/>
  <c r="C60" i="10"/>
  <c r="C58" i="10" s="1"/>
  <c r="C81" i="10"/>
  <c r="C108" i="10"/>
  <c r="C284" i="10"/>
  <c r="C190" i="10"/>
  <c r="C184" i="10" s="1"/>
  <c r="C183" i="10" s="1"/>
  <c r="C248" i="10"/>
  <c r="C100" i="10"/>
  <c r="C95" i="10" s="1"/>
  <c r="C332" i="10"/>
  <c r="C16" i="10" l="1"/>
  <c r="C346" i="10" s="1"/>
</calcChain>
</file>

<file path=xl/sharedStrings.xml><?xml version="1.0" encoding="utf-8"?>
<sst xmlns="http://schemas.openxmlformats.org/spreadsheetml/2006/main" count="676" uniqueCount="671">
  <si>
    <t>ДОХОДЫ ОТ ПРОДАЖИ МАТЕРИАЛЬНЫХ И НЕМАТЕРИАЛЬНЫХ АКТИВОВ</t>
  </si>
  <si>
    <t>АДМИНИСТРАТИВНЫЕ ПЛАТЕЖИ И СБОРЫ</t>
  </si>
  <si>
    <t>ШТРАФЫ, САНКЦИИ, ВОЗМЕЩЕНИЕ УЩЕРБА</t>
  </si>
  <si>
    <t>Денежные взыскания (штрафы) и иные суммы, взыскиваемые с лиц, виновных в совершении преступлений, и в возмещение ущерба имуществу</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</si>
  <si>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субъектов Российской Федерации</t>
  </si>
  <si>
    <t>Денежные взыскания (штрафы) за нарушение законодательства о рекламе</t>
  </si>
  <si>
    <t>Прочие поступления от денежных взысканий (штрафов) и иных сумм в возмещение ущерба</t>
  </si>
  <si>
    <t>Прочие поступления от денежных взысканий (штрафов) и иных сумм в возмещение ущерба, зачисляемые в бюджеты субъектов Российской Федерации</t>
  </si>
  <si>
    <t>ПРОЧИЕ НЕНАЛОГОВЫЕ ДОХОДЫ</t>
  </si>
  <si>
    <t>Прочие неналоговые доходы</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</si>
  <si>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</si>
  <si>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Прочие неналоговые доходы бюджетов субъектов Российской Федерации</t>
  </si>
  <si>
    <t>БЕЗВОЗМЕЗДНЫЕ ПОСТУПЛЕНИЯ</t>
  </si>
  <si>
    <t>Дотации на выравнивание бюджетной обеспеченности</t>
  </si>
  <si>
    <t>Дотации бюджетам субъектов Российской Федерации на выравнивание бюджетной обеспеченности</t>
  </si>
  <si>
    <t>Субвенции бюджетам на оплату жилищно-коммунальных услуг отдельным категориям граждан</t>
  </si>
  <si>
    <t>Субвенции бюджетам субъектов Российской Федерации на оплату жилищно-коммунальных услуг отдельным категориям граждан</t>
  </si>
  <si>
    <t>Субвенции бюджетам на государственные единовременные пособия и ежемесячные денежные компенсации гражданам при возникновении поствакцинальных осложнений</t>
  </si>
  <si>
    <t>Субвенции бюджетам субъектов Российской Федерации на государственные единовременные пособия и ежемесячные денежные компенсации гражданам при возникновении поствакцинальных осложнений</t>
  </si>
  <si>
    <t>Денежные взыскания (штрафы) за нарушение законодательства Российской Федерации о пожарной безопасности</t>
  </si>
  <si>
    <t>Поступления сумм в возмещение вреда, причиняемого автомобильным дорогам транспортными средствами, осуществляющими перевозки тяжеловесных и (или) крупногабаритных грузов</t>
  </si>
  <si>
    <t>Поступления сумм в возмещение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 зачисляемые в бюджеты субъектов Российской Федерации</t>
  </si>
  <si>
    <t>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</si>
  <si>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</si>
  <si>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Субвенции бюджетам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</si>
  <si>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</si>
  <si>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к Закону Иркутской области</t>
  </si>
  <si>
    <t>Иные межбюджетные трансферты</t>
  </si>
  <si>
    <t>Итого доходов</t>
  </si>
  <si>
    <t>НАЛОГОВЫЕ И НЕНАЛОГОВЫЕ ДОХОДЫ</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</si>
  <si>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</si>
  <si>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 xml:space="preserve">Наименование </t>
  </si>
  <si>
    <t>Код бюджетной классификации Российской Федерации</t>
  </si>
  <si>
    <t>НАЛОГИ НА ПРИБЫЛЬ, ДОХОДЫ</t>
  </si>
  <si>
    <t>Налог на прибыль организаций</t>
  </si>
  <si>
    <t xml:space="preserve">Прочие государственные пошлины за совершение прочих юридически значимых действий, подлежащие зачислению в бюджет субъекта Российской Федерации </t>
  </si>
  <si>
    <t xml:space="preserve">Налог на прибыль организаций, зачисляемый в бюджеты бюджетной системы Российской Федерации по соответствующим ставкам </t>
  </si>
  <si>
    <t>Налог на доходы физических лиц</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</si>
  <si>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t>
  </si>
  <si>
    <t>Налог на добычу полезных ископаемых в виде угля</t>
  </si>
  <si>
    <t>Прочие безвозмездные поступления в бюджеты субъектов Российской Федерации</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</si>
  <si>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</si>
  <si>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</si>
  <si>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Акцизы на пиво, производимое на территории Российской Федерации</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</si>
  <si>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 местного значения</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</si>
  <si>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</si>
  <si>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</si>
  <si>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</si>
  <si>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Государственная пошлина за государственную регистрацию средств массовой информации, продукция которых предназначена для распространения преимущественно на территории субъекта Российской Федерации, а также за выдачу дубликата свидетельства о такой регистрации</t>
  </si>
  <si>
    <t>Налог, взимаемый с налогоплательщиков, выбравших в качестве объекта налогообложения доходы, уменьшенные на величину расходов</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</si>
  <si>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</si>
  <si>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</si>
  <si>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</si>
  <si>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</si>
  <si>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</si>
  <si>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</si>
  <si>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</si>
  <si>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</si>
  <si>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</si>
  <si>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Налог на добычу прочих полезных ископаемых (за исключением полезных ископаемых в виде природных алмазов)</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</si>
  <si>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</si>
  <si>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</si>
  <si>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</si>
  <si>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</si>
  <si>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</si>
  <si>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</si>
  <si>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</si>
  <si>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</si>
  <si>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</si>
  <si>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на выплату единовременного пособия при всех формах устройства детей, лишенных родительского попечения, в семью</t>
  </si>
  <si>
    <t>Налог на доходы физических лиц с доходов, полученных физическими лицами в соответствии со статьей 228 Налогового Кодекса Российской Федерации</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</si>
  <si>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</si>
  <si>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</si>
  <si>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Плата за размещение отходов производства и потребления</t>
  </si>
  <si>
    <t>ДОХОДЫ ОТ ОКАЗАНИЯ ПЛАТНЫХ УСЛУГ (РАБОТ) И КОМПЕНСАЦИИ ЗАТРАТ ГОСУДАРСТВА</t>
  </si>
  <si>
    <t xml:space="preserve">Доходы от оказания платных услуг (работ) </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</si>
  <si>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</si>
  <si>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</si>
  <si>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</si>
  <si>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 xml:space="preserve">Прочие доходы от компенсации затрат государства </t>
  </si>
  <si>
    <t>Прочие доходы от компенсации затрат бюджетов субъектов Российской Федерации</t>
  </si>
  <si>
    <t>Платежи, взимаемые государственными и муниципальными органами (организациями) за выполнение определенных функций</t>
  </si>
  <si>
    <t xml:space="preserve">Субвенции бюджетам на реализацию полномочий Российской Федерации по осуществлению социальных выплат безработным гражданам </t>
  </si>
  <si>
    <t xml:space="preserve">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</si>
  <si>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</si>
  <si>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</si>
  <si>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</si>
  <si>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</si>
  <si>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Субвенции бюджетам субъектов Российской Федерации на обеспечение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</si>
  <si>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Субвенции бюджетам на обеспечение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</si>
  <si>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</si>
  <si>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</si>
  <si>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Минимальный налог, зачисляемый в бюджеты субъектов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</si>
  <si>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</si>
  <si>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</si>
  <si>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</si>
  <si>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</si>
  <si>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 xml:space="preserve">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 </t>
  </si>
  <si>
    <t>Денежные взыскания (штрафы) за нарушение антимонопольного законодательства в сфере конкуренции на товарных рынках, защиты конкуренции на рынке финансовых услуг, законодательства о естественных монополиях и законодательства о государственном регулировании цен (тарифов)</t>
  </si>
  <si>
    <t>Денежные взыскания (штрафы) за нарушение законодательства о государственном регулировании цен (тарифов) в части цен (тарифов), регулируемых органами государственной власти субъектов Российской Федерации, налагаемые органами исполнительной власти субъектов Российской Федерации</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</si>
  <si>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</si>
  <si>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</si>
  <si>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</si>
  <si>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ПЛАТЕЖИ ПРИ ПОЛЬЗОВАНИИ ПРИРОДНЫМИ РЕСУРСАМИ</t>
  </si>
  <si>
    <t>Плата за негативное воздействие на окружающую среду</t>
  </si>
  <si>
    <t>Платежи при пользовании недрами</t>
  </si>
  <si>
    <t xml:space="preserve">Плата за использование лесов </t>
  </si>
  <si>
    <t>Сбор за пользование объектами водных биологических ресурсов (по внутренним водным объектам)</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</si>
  <si>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</si>
  <si>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Денежные взыскания (штрафы) за нарушение законодательства Российской Федерации о безопасности дорожного движения</t>
  </si>
  <si>
    <t>Денежные взыскания (штрафы) за нарушение правил перевозки крупногабаритных и  тяжеловесных грузов по автомобильным дорогам общего пользования регионального или межмуниципального значения</t>
  </si>
  <si>
    <t>Денежные взыскания (штрафы) за правонарушения в области дорожного движения</t>
  </si>
  <si>
    <t>Денежные взыскания (штрафы) за нарушение правил перевозки крупногабаритных и  тяжеловесных грузов по автомобильным дорогам общего пользования</t>
  </si>
  <si>
    <t>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 зачисляемая в бюджеты субъектов Российской Федерации</t>
  </si>
  <si>
    <t>Плата за оказание услуг по присоединению объектов дорожного сервиса к автомобильным дорогам общего пользования</t>
  </si>
  <si>
    <t xml:space="preserve">Плата за использование лесов, расположенных на землях лесного фонда </t>
  </si>
  <si>
    <t>Плата за использование лесов, расположенных на землях лесного фонда,  в части, превышающей минимальный размер арендной платы</t>
  </si>
  <si>
    <t>Налог на игорный бизнес</t>
  </si>
  <si>
    <t>Доходы, поступающие в порядке возмещения расходов, понесенных в связи с эксплуатацией имущества субъектов Российской Федерации</t>
  </si>
  <si>
    <t xml:space="preserve">Доходы, поступающие в порядке возмещения расходов, понесенных в связи с эксплуатацией имущества </t>
  </si>
  <si>
    <t>Плата за выбросы загрязнящих веществ, образующихся при сжигании на факельных установках и (или) рассеивании попутного нефтяного газа</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</si>
  <si>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</si>
  <si>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</si>
  <si>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Дотации бюджетам на поддержку мер по обеспечению сбалансированности бюджетов</t>
  </si>
  <si>
    <t>Дотации бюджетам субъектов Российской Федерации на поддержку мер по обеспечению сбалансированности бюджетов</t>
  </si>
  <si>
    <t>Межбюджетные трансферты, передаваемые бюджетам субъектов Российской Федерации на осуществление отдельных полномочий в области обеспечения лекарственными препаратами, а также специализированными продуктами лечебного питания</t>
  </si>
  <si>
    <t>Проценты, полученные от предоставления бюджетных кредитов внутри страны за счет средств бюджетов субъектов Российской Федерации</t>
  </si>
  <si>
    <t>Проценты, полученные от предоставления бюджетных кредитов внутри страны</t>
  </si>
  <si>
    <t>000 1 00 00000 00 0000 000</t>
  </si>
  <si>
    <t>000 1 01 00000 00 0000 000</t>
  </si>
  <si>
    <t>000 1 01 01000 00 0000 110</t>
  </si>
  <si>
    <t>000 1 01 01010 00 0000 110</t>
  </si>
  <si>
    <t>000 1 01 01012 02 0000 110</t>
  </si>
  <si>
    <t>000 1 01 02000 01 0000 110</t>
  </si>
  <si>
    <t>000 1 01 02010 01 0000 110</t>
  </si>
  <si>
    <t>000 1 01 02020 01 0000 110</t>
  </si>
  <si>
    <t>000 1 01 02030 01 0000 110</t>
  </si>
  <si>
    <t>000 1 01 02040 01 0000 110</t>
  </si>
  <si>
    <t>000 1 03 00000 00 0000 000</t>
  </si>
  <si>
    <t>000 1 03 02000 01 0000 110</t>
  </si>
  <si>
    <t>000 1 03 02100 01 0000 110</t>
  </si>
  <si>
    <t>000 1 05 00000 00 0000 000</t>
  </si>
  <si>
    <t>000 1 05 01000 00 0000 110</t>
  </si>
  <si>
    <t>000 1 05 01010 01 0000 110</t>
  </si>
  <si>
    <t>000 1 05 01011 01 0000 110</t>
  </si>
  <si>
    <t>000 1 05 01020 01 0000 110</t>
  </si>
  <si>
    <t>000 1 05 01021 01 0000 110</t>
  </si>
  <si>
    <t>000 1 05 01050 01 0000 110</t>
  </si>
  <si>
    <t>000 1 06 00000 00 0000 000</t>
  </si>
  <si>
    <t>000 1 06 02000 02 0000 110</t>
  </si>
  <si>
    <t>000 1 06 02010 02 0000 110</t>
  </si>
  <si>
    <t>000 1 06 04000 02 0000 110</t>
  </si>
  <si>
    <t>000 1 06 04011 02 0000 110</t>
  </si>
  <si>
    <t>000 1 06 04012 02 0000 110</t>
  </si>
  <si>
    <t>000 1 06 05000 02 0000 110</t>
  </si>
  <si>
    <t>000 1 07 00000 00 0000 000</t>
  </si>
  <si>
    <t>000 1 07 01000 01 0000 110</t>
  </si>
  <si>
    <t>000 1 07 01020 01 0000 110</t>
  </si>
  <si>
    <t>000 1 07 01030 01 0000 110</t>
  </si>
  <si>
    <t>000 1 07 01060 01 0000 110</t>
  </si>
  <si>
    <t>000 1 07 04000 01 0000 110</t>
  </si>
  <si>
    <t>000 1 07 04010 01 0000 110</t>
  </si>
  <si>
    <t>000 1 07 04030 01 0000 110</t>
  </si>
  <si>
    <t>000 1 08 00000 00 0000 000</t>
  </si>
  <si>
    <t>000 1 08 07000 01 0000 110</t>
  </si>
  <si>
    <t>000 1 08 07080 01 0000 110</t>
  </si>
  <si>
    <t>000 1 08 07082 01 0000 110</t>
  </si>
  <si>
    <t>000 1 08 07110 01 0000 110</t>
  </si>
  <si>
    <t>000 1 08 07120 01 0000 110</t>
  </si>
  <si>
    <t>000 1 08 07130 01 0000 110</t>
  </si>
  <si>
    <t>000 1 08 07140 01 0000 110</t>
  </si>
  <si>
    <t>000 1 08 07142 01 0000 110</t>
  </si>
  <si>
    <t>000 1 08 07170 01 0000 110</t>
  </si>
  <si>
    <t>000 1 08 07172 01 0000 110</t>
  </si>
  <si>
    <t>000 1 08 07300 01 0000 110</t>
  </si>
  <si>
    <t>000 1 11 00000 00 0000 000</t>
  </si>
  <si>
    <t>000 1 11 01000 00 0000 120</t>
  </si>
  <si>
    <t>000 1 11 01020 02 0000 120</t>
  </si>
  <si>
    <t>000 1 11 03000 00 0000 120</t>
  </si>
  <si>
    <t>000 1 11 03020 02 0000 120</t>
  </si>
  <si>
    <t>000 1 11 05000 00 0000 120</t>
  </si>
  <si>
    <t>000 1 11 05020 00 0000 120</t>
  </si>
  <si>
    <t>000 1 11 05022 02 0000 120</t>
  </si>
  <si>
    <t>000 1 11 05030 00 0000 120</t>
  </si>
  <si>
    <t>000 1 11 05032 02 0000 120</t>
  </si>
  <si>
    <t>000 1 11 07000 00 0000 120</t>
  </si>
  <si>
    <t>000 1 11 07010 00 0000 120</t>
  </si>
  <si>
    <t>000 1 11 07012 02 0000 120</t>
  </si>
  <si>
    <t>000 1 12 00000 00 0000 000</t>
  </si>
  <si>
    <t>000 1 12 01000 01 0000 120</t>
  </si>
  <si>
    <t>000 1 12 01010 01 0000 120</t>
  </si>
  <si>
    <t>000 1 12 01030 01 0000 120</t>
  </si>
  <si>
    <t>000 1 12 01040 01 0000 120</t>
  </si>
  <si>
    <t>000 1 12 01070 01 0000 120</t>
  </si>
  <si>
    <t>000 1 12 02000 00 0000 120</t>
  </si>
  <si>
    <t>000 1 12 02010 01 0000 120</t>
  </si>
  <si>
    <t>000 1 12 02012 01 0000 120</t>
  </si>
  <si>
    <t>000 1 12 02030 01 0000 120</t>
  </si>
  <si>
    <t>000 1 12 02050 01 0000 120</t>
  </si>
  <si>
    <t>000 1 12 02052 01 0000 120</t>
  </si>
  <si>
    <t>000 1 12 02100 00 0000 120</t>
  </si>
  <si>
    <t>000 1 12 02102 02 0000 120</t>
  </si>
  <si>
    <t>000 1 12 04000 00 0000 120</t>
  </si>
  <si>
    <t>000 1 12 04010 00 0000 120</t>
  </si>
  <si>
    <t>000 1 12 04014 02 0000 120</t>
  </si>
  <si>
    <t>000 1 12 04015 02 0000 120</t>
  </si>
  <si>
    <t>000 1 13 00000 00 0000 000</t>
  </si>
  <si>
    <t>000 1 13 01000 00 0000 130</t>
  </si>
  <si>
    <t>000 1 13 01500 00 0000 130</t>
  </si>
  <si>
    <t>000 1 13 01520 02 0000 130</t>
  </si>
  <si>
    <t>000 1 13 01990 00 0000 130</t>
  </si>
  <si>
    <t>000 1 13 01992 02 0000 130</t>
  </si>
  <si>
    <t>000 1 13 02000 00 0000 130</t>
  </si>
  <si>
    <t>000 1 13 02060 00 0000 130</t>
  </si>
  <si>
    <t>000 1 13 02062 02 0000 130</t>
  </si>
  <si>
    <t>000 1 13 02990 00 0000 130</t>
  </si>
  <si>
    <t>000 1 13 02992 02 0000 130</t>
  </si>
  <si>
    <t>000 1 14 00000 00 0000 000</t>
  </si>
  <si>
    <t>000 1 14 02000 00 0000 000</t>
  </si>
  <si>
    <t>000 1 14 02020 02 0000 410</t>
  </si>
  <si>
    <t>000 1 14 02023 02 0000 410</t>
  </si>
  <si>
    <t>000 1 15 00000 00 0000 000</t>
  </si>
  <si>
    <t>000 1 15 02000 00 0000 140</t>
  </si>
  <si>
    <t>000 1 16 00000 00 0000 000</t>
  </si>
  <si>
    <t>000 1 16 02000 00 0000 140</t>
  </si>
  <si>
    <t>000 1 16 02030 02 0000 140</t>
  </si>
  <si>
    <t>000 1 16 21000 00 0000 140</t>
  </si>
  <si>
    <t>000 1 16 21020 02 0000 140</t>
  </si>
  <si>
    <t>000 1 16 26000 01 0000 140</t>
  </si>
  <si>
    <t>000 1 16 27000 01 0000 140</t>
  </si>
  <si>
    <t>000 1 16 30000 01 0000 140</t>
  </si>
  <si>
    <t>000 1 16 30010 01 0000 140</t>
  </si>
  <si>
    <t>000 1 16 30012 01 0000 140</t>
  </si>
  <si>
    <t>000 1 16 30020 01 0000 140</t>
  </si>
  <si>
    <t>000 1 16 33000 00 0000 140</t>
  </si>
  <si>
    <t>000 1 16 33020 02 0000 140</t>
  </si>
  <si>
    <t>000 1 16 37000 00 0000 140</t>
  </si>
  <si>
    <t>000 1 16 37020 02 0000 140</t>
  </si>
  <si>
    <t>000 1 16 90000 00 0000 140</t>
  </si>
  <si>
    <t>000 1 16 90020 02 0000 140</t>
  </si>
  <si>
    <t>000 1 17 00000 00 0000 000</t>
  </si>
  <si>
    <t>000 1 17 05000 00 0000 180</t>
  </si>
  <si>
    <t>000 1 17 05020 02 0000 180</t>
  </si>
  <si>
    <t>000 2 00 00000 00 0000 000</t>
  </si>
  <si>
    <t>000 2 02 00000 00 0000 000</t>
  </si>
  <si>
    <t>000 2 02 01000 00 0000 151</t>
  </si>
  <si>
    <t>000 2 02 01001 00 0000 151</t>
  </si>
  <si>
    <t>000 2 02 01001 02 0000 151</t>
  </si>
  <si>
    <t>000 2 02 01003 00 0000 151</t>
  </si>
  <si>
    <t>000 2 02 01003 02 0000 151</t>
  </si>
  <si>
    <t>000 2 02 02000 00 0000 151</t>
  </si>
  <si>
    <t>000 2 02 03000 00 0000 151</t>
  </si>
  <si>
    <t>000 2 02 03001 00 0000 151</t>
  </si>
  <si>
    <t>000 2 02 03001 02 0000 151</t>
  </si>
  <si>
    <t>000 2 02 03004 00 0000 151</t>
  </si>
  <si>
    <t>000 2 02 03004 02 0000 151</t>
  </si>
  <si>
    <t>000 2 02 03011 00 0000 151</t>
  </si>
  <si>
    <t>000 2 02 03011 02 0000 151</t>
  </si>
  <si>
    <t>000 2 02 03012 00 0000 151</t>
  </si>
  <si>
    <t>000 2 02 03012 02 0000 151</t>
  </si>
  <si>
    <t>000 2 02 03015 00 0000 151</t>
  </si>
  <si>
    <t>000 2 02 03020 00 0000 151</t>
  </si>
  <si>
    <t>000 2 02 03020 02 0000 151</t>
  </si>
  <si>
    <t>000 2 02 03025 00 0000 151</t>
  </si>
  <si>
    <t>000 2 02 03025 02 0000 151</t>
  </si>
  <si>
    <t>000 2 02 03053 00 0000 151</t>
  </si>
  <si>
    <t>000 2 02 03053 02 0000 151</t>
  </si>
  <si>
    <t>000 2 02 03070 00 0000 151</t>
  </si>
  <si>
    <t>000 2 02 03070 02 0000 151</t>
  </si>
  <si>
    <t>000 2 02 03998 02 0000 151</t>
  </si>
  <si>
    <t>000 2 02 04000 00 0000 151</t>
  </si>
  <si>
    <t>000 2 02 04017 00 0000 151</t>
  </si>
  <si>
    <t>000 2 02 04017 02 0000 151</t>
  </si>
  <si>
    <t>000 2 02 04055 02 0000 151</t>
  </si>
  <si>
    <t>Сумма</t>
  </si>
  <si>
    <t>ПРОЧИЕ БЕЗВОЗМЕЗДНЫЕ ПОСТУПЛЕНИЯ</t>
  </si>
  <si>
    <t>БЕЗВОЗМЕЗДНЫЕ ПОСТУПЛЕНИЯ ОТ ДРУГИХ БЮДЖЕТОВ БЮДЖЕТНОЙ СИСТЕМЫ РОССИЙСКОЙ ФЕДЕРАЦИИ</t>
  </si>
  <si>
    <t>Государственная пошлина за государственную регистрацию политических партий и региональных отделений политических партий</t>
  </si>
  <si>
    <t>Межбюджетные трансферты, передаваемые бюджетам на осуществление отдельных полномочий в области обеспечения лекарственными препаратами, а также специализированными продуктами лечебного питания</t>
  </si>
  <si>
    <t>Субсидии бюджетам бюджетной системы Российской Федерации (межбюджетные субсидии)</t>
  </si>
  <si>
    <t>000 2 02 02173 02 0000 151</t>
  </si>
  <si>
    <t>Межбюджетные трансферты, передаваемые бюджетам на осуществление организационных мероприятий по обеспечению лиц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t>
  </si>
  <si>
    <t>Межбюджетные трансферты, передаваемые бюджетам субъектов Российской Федерации на осуществление организационных мероприятий по обеспечению лиц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t>
  </si>
  <si>
    <t>Межбюджетные трансферты, передаваемые бюджетам субъектов Российской Федерации на финансовое обеспечение закупок антибактериальных и противотуберкулезных лекарственных препаратов (второго ряда), применяемых при лечении больных туберкулезом с множественной лекарственной устойчивостью возбудителя, и диагностических средств для выявления, определения чувствительности микобактерии туберкулеза и мониторинга лечения больных туберкулезом с множественной лекарственной устойчивостью возбудителя</t>
  </si>
  <si>
    <t>Межбюджетные трансферты бюджетам на реализацию мероприятий по профилактике ВИЧ-инфекции и гепатитов В и С</t>
  </si>
  <si>
    <t>Межбюджетные трансферты, передаваемые бюджетам субъектов Российской Федерации на реализацию мероприятий по профилактике ВИЧ-инфекции и гепатитов В и С</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</si>
  <si>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</si>
  <si>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</si>
  <si>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</si>
  <si>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на осуществление отдельных полномочий в области лесных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</si>
  <si>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</si>
  <si>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</si>
  <si>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водных отношений</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</si>
  <si>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</si>
  <si>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</si>
  <si>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</si>
  <si>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Сборы за участие в конкурсе (аукционе) на право пользования участками недр</t>
  </si>
  <si>
    <t>Сборы за участие в конкурсе (аукционе) на право пользования участками недр местного значения</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</si>
  <si>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</si>
  <si>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</si>
  <si>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</si>
  <si>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</si>
  <si>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Субсидии бюджетам субъектов Российской Федерации на возмещение части затрат на приобретение элитных семян</t>
  </si>
  <si>
    <t>Субсидии бюджетам субъектов Российской Федерации на возмещение части затрат на закладку и уход за многолетними плодовыми и ягодными насаждениями</t>
  </si>
  <si>
    <t>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t>
  </si>
  <si>
    <t>Субсидии бюджетам субъектов Российской Федерации на поддержку племенного животноводства</t>
  </si>
  <si>
    <t>Субсидии бюджетам субъектов Российской Федерации на поддержку племенного крупного рогатого скота мясного направления</t>
  </si>
  <si>
    <t>000 1 03 02230 01 0000 110</t>
  </si>
  <si>
    <t>000 1 03 02240 01 0000 110</t>
  </si>
  <si>
    <t>000 1 03 02250 01 0000 110</t>
  </si>
  <si>
    <t>000 1 03 02260 01 0000 110</t>
  </si>
  <si>
    <t>000 2 02 02174 02 0000 151</t>
  </si>
  <si>
    <t>000 2 02 02177 02 0000 151</t>
  </si>
  <si>
    <t>000 2 02 02180 02 0000 151</t>
  </si>
  <si>
    <t>000 2 02 02184 02 0000 151</t>
  </si>
  <si>
    <t>000 2 02 02185 02 0000 151</t>
  </si>
  <si>
    <t>000 2 02 02193 02 0000 151</t>
  </si>
  <si>
    <t>000 2 02 02208 02 0000 151</t>
  </si>
  <si>
    <t>000 2 02 03018 00 0000 151</t>
  </si>
  <si>
    <t>000 2 02 03018 02 0000 151</t>
  </si>
  <si>
    <t>000 2 02 03019 00 0000 151</t>
  </si>
  <si>
    <t>000 2 02 03019 02 0000 151</t>
  </si>
  <si>
    <t>000 2 02 03122 00 0000 151</t>
  </si>
  <si>
    <t>000 2 02 03122 02 0000 151</t>
  </si>
  <si>
    <t>000 2 02 04062 00 0000 151</t>
  </si>
  <si>
    <t>000 2 02 04062 02 0000 151</t>
  </si>
  <si>
    <t>000 2 02 04064 02 0000 151</t>
  </si>
  <si>
    <t>000 2 02 04066 00 0000 151</t>
  </si>
  <si>
    <t>000 2 02 04066 02 0000 151</t>
  </si>
  <si>
    <t>Единая субвенция бюджетам субъектов Российской Федерации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</si>
  <si>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</si>
  <si>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</si>
  <si>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Субвенции бюджетам на составление (изменение)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</si>
  <si>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составление (изменение) списков кандидатов в присяжные заседатели федеральных судов общей юрисдикции в Российской Федерации</t>
  </si>
  <si>
    <t>Субсидии бюджетам на софинансирование капитальных вложений в объекты государственной (муниципальной) собственности</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</si>
  <si>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t>
  </si>
  <si>
    <t>Субсидии бюджетам субъектов Российской Федерации на 1 килограмм реализованного и (или) отгруженного на собственную переработку молока</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</si>
  <si>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</si>
  <si>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</si>
  <si>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000 1 08 07380 01 0000 110</t>
  </si>
  <si>
    <t>000 1 08 07390 01 0000 110</t>
  </si>
  <si>
    <t>000 1 13 01400 01 0000 130</t>
  </si>
  <si>
    <t>000 1 13 01410 01 0000 130</t>
  </si>
  <si>
    <t>000 2 02 02077 00 0000 151</t>
  </si>
  <si>
    <t>000 2 02 02077 02 0000 151</t>
  </si>
  <si>
    <t>000 2 02 02186 02 0000 151</t>
  </si>
  <si>
    <t>Субсидии бюджетам субъектов Российской Федерации на возмещение части затрат на приобретение семян с учетом доставки в районы Крайнего Севера и приравненные к ним местности</t>
  </si>
  <si>
    <t>Межбюджетные трансферты, передаваемые бюджетам на комплектование книжных фондов библиотек муниципальных образований и государственных библиотек городов Москвы и Санкт-Петербурга</t>
  </si>
  <si>
    <t>Межбюджетные трансферты, передаваемые бюджетам субъектов Российской Федерации на комплектование книжных фондов библиотек муниципальных образований и государственных библиотек городов Москвы и Санкт-Петербурга</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</si>
  <si>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</si>
  <si>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субъектов Российской Федерации</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</si>
  <si>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</si>
  <si>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</si>
  <si>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000 2 02 02179 02 0000 151</t>
  </si>
  <si>
    <t>000 2 02 03123 02 0000 151</t>
  </si>
  <si>
    <t>000 2 02 04025 00 0000 151</t>
  </si>
  <si>
    <t>000 2 02 04025 02 0000 151</t>
  </si>
  <si>
    <r>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t>
    </r>
    <r>
      <rPr>
        <vertAlign val="superscript"/>
        <sz val="12"/>
        <rFont val="Times New Roman"/>
        <family val="1"/>
        <charset val="204"/>
      </rPr>
      <t>1</t>
    </r>
    <r>
      <rPr>
        <sz val="12"/>
        <rFont val="Times New Roman"/>
        <family val="1"/>
        <charset val="204"/>
      </rPr>
      <t xml:space="preserve"> и 228 Налогового кодекса Российской Федерации</t>
    </r>
  </si>
  <si>
    <r>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у физических лиц на основании патента в соответствии со статьей 227</t>
    </r>
    <r>
      <rPr>
        <vertAlign val="superscript"/>
        <sz val="12"/>
        <rFont val="Times New Roman"/>
        <family val="1"/>
        <charset val="204"/>
      </rPr>
      <t>1</t>
    </r>
    <r>
      <rPr>
        <sz val="12"/>
        <rFont val="Times New Roman"/>
        <family val="1"/>
        <charset val="204"/>
      </rPr>
      <t xml:space="preserve"> Налогового кодекса Российской Федерации</t>
    </r>
  </si>
  <si>
    <t>(тыс. рублей)</t>
  </si>
  <si>
    <t>Прочие безвозмездные поступления от других бюджетов бюджетной системы</t>
  </si>
  <si>
    <t>Прочие безвозмездные поступления от бюджетов государственных внебюджетных фондов</t>
  </si>
  <si>
    <t>Прочие безвозмездные поступления от бюджета Пенсионного фонда Российской Федерации</t>
  </si>
  <si>
    <t>Прочие безвозмездные поступления в бюджеты субъектов Российской Федерации от бюджета Пенсионного фонда Российской Федерации</t>
  </si>
  <si>
    <t>Межбюджетные трансферты, передаваемые бюджетам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t>
  </si>
  <si>
    <t>Межбюджетные трансферты, передаваемые бюджетам субъектов Российской Федерации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t>
  </si>
  <si>
    <t>Межбюджетные трансферты, передаваемые бюджетам на содержание депутатов Государственной Думы и их помощников</t>
  </si>
  <si>
    <t>Межбюджетные трансферты, передаваемые бюджетам субъектов Российской Федерации на содержание депутатов Государственной Думы и их помощников</t>
  </si>
  <si>
    <t>Межбюджетные трансферты, передаваемые бюджетам на содержание членов Совета Федерации и их помощников</t>
  </si>
  <si>
    <t>Межбюджетные трансферты, передаваемые бюджетам субъектов Российской Федерации на содержание членов Совета Федерации и их помощников</t>
  </si>
  <si>
    <t>Денежные взыскания, налагаемые в возмещение ущерба, причиненного в результате незаконного или нецелевого использования бюджетных средств</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</si>
  <si>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</si>
  <si>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Межбюджетные трансферты, передаваемые бюджетам на государственную поддержку муниципальных учреждений культуры, находящихся на территориях сельских поселений</t>
  </si>
  <si>
    <t>Межбюджетные трансферты, передаваемые бюджетам субъектов Российской Федерации на государственную поддержку муниципальных учреждений культуры, находящихся на территориях сельских поселений</t>
  </si>
  <si>
    <t>Межбюджетные трансферты, передаваемые бюджетам на государственную поддержку лучших работников муниципальных учреждений культуры, находящихся на территориях сельских поселений</t>
  </si>
  <si>
    <t>Межбюджетные трансферты, передаваемые бюджетам субъектов Российской Федерации на государственную поддержку лучших работников муниципальных учреждений культуры, находящихся на территориях сельских поселений</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</si>
  <si>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</si>
  <si>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Денежные взыскания (штрафы) за нарушение бюджетного законодательства Российской Федерации</t>
  </si>
  <si>
    <t>Денежные взыскания (штрафы) за нарушение бюджетного законодательства (в части бюджетов субъектов Российской Федерации)</t>
  </si>
  <si>
    <t>Денежные взыскания (штрафы) за нарушение условий договоров (соглашений) о предоставлении бюджетных кредитов</t>
  </si>
  <si>
    <t>Денежные взыскания (штрафы) за нарушение условий договоров (соглашений) о предоставлении бюджетных кредитов за счет средств бюджетов субъектов Российской Федерации</t>
  </si>
  <si>
    <t>Денежные взыскания (штрафы) за нарушение водного законодательства</t>
  </si>
  <si>
    <t>Денежные взыскания (штрафы) за нарушение водного законодательства, установленное на водных объектах, находящихся в федеральной собственности, налагаемые исполнительными органами государственной власти субъектов Российской Федерации</t>
  </si>
  <si>
    <t>Межбюджетные трансферты, передаваемые бюджетам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</si>
  <si>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Межбюджетные трансферты, передаваемые бюджетам субъектов Российской федерации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</si>
  <si>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</si>
  <si>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</si>
  <si>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на оказание адресной финансовой поддержки спортивным организациям, осуществляющим подготовку спортивного резерва для сборных команд Российской Федерации</t>
  </si>
  <si>
    <t>Субсидии бюджетам субъектов Российской Федерации на оказание адресной финансовой поддержки спортивным организациям, осуществляющим подготовку спортивного резерва для сборных команд Российской Федерации</t>
  </si>
  <si>
    <t>Субсидии бюджетам субъектов Российской Федерации на поддержку начинающих фермеров</t>
  </si>
  <si>
    <t>Субсидии бюджетам на развитие семейных животноводческих ферм</t>
  </si>
  <si>
    <t>Субсидии бюджетам субъектов Российской Федерации на развитие семейных животноводческих ферм</t>
  </si>
  <si>
    <t>Субсидии бюджетам субъектов Российской Федерации на возмещение части процентной ставки по долгосрочным, среднесрочным и краткосрочным кредитам, взятым малыми формами хозяйствования</t>
  </si>
  <si>
    <t>Субсидии бюджетам субъектов Российской Федерации на возмещение части процентной ставки по инвестиционным кредитам на строительство и реконструкцию объектов мясного скотоводства</t>
  </si>
  <si>
    <t>Субсидии бюджетам субъектов Российской Федерации на возмещение части процентной ставки по краткосрочным кредитам (займам) на развитие животноводства, переработки и реализации продукции животноводства</t>
  </si>
  <si>
    <t>Субсидии бюджетам субъектов Российской Федерации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растениеводства</t>
  </si>
  <si>
    <t>Субсидии бюджетам субъектов Российской Федерации на возмещение части процентной ставки по краткосрочным кредитам (займам) на развитие растениеводства, переработки и реализации продукции растениеводства</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</si>
  <si>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</si>
  <si>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</si>
  <si>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</si>
  <si>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городских округов</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</si>
  <si>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</si>
  <si>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поселений</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</si>
  <si>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</si>
  <si>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Доходы бюджетов бюджетной системы Российской Федерации от возврата организациями остатков субсидий прошлых лет</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</si>
  <si>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</si>
  <si>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</si>
  <si>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</si>
  <si>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</si>
  <si>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ВОЗВРАТ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</si>
  <si>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</si>
  <si>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Субсидии бюджетам на реализацию федеральных целевых программ</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</si>
  <si>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</si>
  <si>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Межбюджетные трансферты, передаваемые бюджетам субъектов Российской Федерации на единовременные компенсационные выплаты медицинским работникам</t>
  </si>
  <si>
    <t>Субсидии бюджетам субъектов Российской Федерации на поощрение лучших учителей</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</si>
  <si>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</si>
  <si>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</si>
  <si>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000 2 02 02183 02 0000 151</t>
  </si>
  <si>
    <t>000 2 02 02192 02 0000 151</t>
  </si>
  <si>
    <t>000 2 02 03007 00 0000 151</t>
  </si>
  <si>
    <t>000 2 02 03007 02 0000 151</t>
  </si>
  <si>
    <t>Межбюджетные трансферты, передаваемые бюджетам на поддержку экономического и социального развития коренных малочисленных народов Севера, Сибири и Дальнего Востока</t>
  </si>
  <si>
    <t>Межбюджетные трансферты, передаваемые бюджетам субъектов Российской Федерации на поддержку экономического и социального развития коренных малочисленных народов Севера, Сибири и Дальнего Востока</t>
  </si>
  <si>
    <t>Межбюджетные трансферты, передаваемые бюджетам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t>
  </si>
  <si>
    <t>Межбюджетные трансферты, передаваемые бюджетам субъектов Российской Федерации,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t>
  </si>
  <si>
    <t>000 2 02 04041 00 0000 151</t>
  </si>
  <si>
    <t>000 2 02 04041 02 0000 151</t>
  </si>
  <si>
    <t>Субсидии бюджетам на государственную поддержку малого и среднего предпринимательства, включая крестьянские (фермерские) хозяйства</t>
  </si>
  <si>
    <t>Субсидии бюджетам субъектов Российской Федерации на государственную поддержку малого и среднего предпринимательства, включая крестьянские (фермерские) хозяйства</t>
  </si>
  <si>
    <t>Субсидии бюджетам на реализацию мероприятий по поэтапному внедрению Всероссийского физкультурно-спортивного комплекса "Готов к труду и обороне" (ГТО)</t>
  </si>
  <si>
    <t>Субсидии бюджетам субъектов Российской Федерации на реализацию мероприятий по поэтапному внедрению Всероссийского физкультурно-спортивного комплекса "Готов к труду и обороне" (ГТО)</t>
  </si>
  <si>
    <t>Субсидии бюджетам на возмещение части процентной ставки по краткосрочным кредитам (займам) на развитие молочного скотоводства</t>
  </si>
  <si>
    <t>Субсидии бюджетам субъектов Российской Федерации на возмещение части процентной ставки по краткосрочным кредитам (займам) на развитие молочного скотоводства</t>
  </si>
  <si>
    <t>Субсидии бюджетам на возмещение части процентной ставки по инвестиционным кредитам (займам) на строительство и реконструкцию объектов для молочного скотоводства</t>
  </si>
  <si>
    <t>Субсидии бюджетам субъектов Российской Федерации на возмещение части процентной ставки по инвестиционным кредитам (займам) на строительство и реконструкцию объектов для молочного скотоводства</t>
  </si>
  <si>
    <t>ПРОГНОЗИРУЕМЫЕ ДОХОДЫ ОБЛАСТНОГО БЮДЖЕТА НА 2016 ГОД</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</si>
  <si>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</si>
  <si>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</si>
  <si>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</si>
  <si>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000 1 08 07010 01 0000 110</t>
  </si>
  <si>
    <t>000 1 08 07020 01 0000 110</t>
  </si>
  <si>
    <t>000 1 08 07340 01 0000 110</t>
  </si>
  <si>
    <t>000 1 08 07400 01 0000 110</t>
  </si>
  <si>
    <t>000 1 16 32000 00 0000 140</t>
  </si>
  <si>
    <t>000 1 16 32000 02 0000 140</t>
  </si>
  <si>
    <t>000 1 16 18000 00 0000 140</t>
  </si>
  <si>
    <t>000 1 16 18020 02 0000 140</t>
  </si>
  <si>
    <t>Субсидии бюджетам субъектов Российской Федерации на приобретение специализированной лесопожарной техники и оборудования</t>
  </si>
  <si>
    <t>000 2 02 02124 02 0000 151</t>
  </si>
  <si>
    <t>Субсидии бюджетам субъектов Российской Федерации на производство продукции растениеводства на низкопродуктивной пашне в районах Крайнего Севера и приравненных к ним местностях</t>
  </si>
  <si>
    <t>Субсидии бюджетам субъектов Российской Федерации на реализацию отдельных мероприятий Государственной программы Российской Федерации "Развитие здравоохранения"</t>
  </si>
  <si>
    <t>Субсидии бюджетам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t>
  </si>
  <si>
    <t>000 2 02 02245 00 0000 151</t>
  </si>
  <si>
    <t>Субсидии бюджетам субъектов Российской Федерации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t>
  </si>
  <si>
    <t>000 2 02 02245 02 0000 151</t>
  </si>
  <si>
    <t>000 2 02 03015 02 0000 151</t>
  </si>
  <si>
    <t>Субвенции бюджетам на обеспечение жильем граждан, уволенных с военной службы (службы), и приравненных к ним лиц</t>
  </si>
  <si>
    <t>000 2 02 03077 00 0000 151</t>
  </si>
  <si>
    <t>Субвенции бюджетам субъектов Российской Федерации на обеспечение жильем граждан, уволенных с военной службы (службы), и приравненных к ним лиц</t>
  </si>
  <si>
    <t>000 2 02 03077 02 0000 151</t>
  </si>
  <si>
    <t>Субвенции бюджетам субъектов Российской Федерации на проведение Всероссийской сельскохозяйственной переписи в 2016 году</t>
  </si>
  <si>
    <t>000 2 02 03121 02 0000 151</t>
  </si>
  <si>
    <t>Межбюджетные трансферты, передаваемые бюджетам субъектов Российской Федерации на финансовое обеспечение закупок антивирусных препаратов для профилактики и лечения лиц, инфицированных вирусами иммунодефицита человека и гепатитов В и С</t>
  </si>
  <si>
    <t>«Об областном бюджете на 2016 год»</t>
  </si>
  <si>
    <t>Субвенции бюджетам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t>
  </si>
  <si>
    <t>Субвенции бюджетам субъектов Российской Федерации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t>
  </si>
  <si>
    <t>000 2 02 02133 00 0000 151</t>
  </si>
  <si>
    <t>000 2 02 02133 02 0000 151</t>
  </si>
  <si>
    <t>000 2 02 02220 00 0000 151</t>
  </si>
  <si>
    <t>000 2 02 02220 02 0000 151</t>
  </si>
  <si>
    <t>000 2 02 03069 00 0000 151</t>
  </si>
  <si>
    <t>000 2 02 03069 02 0000 151</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</si>
  <si>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</si>
  <si>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</si>
  <si>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</si>
  <si>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</si>
  <si>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000 2 02 02258 00 0000 151</t>
  </si>
  <si>
    <t>000 2 02 02258 02 0000 151</t>
  </si>
  <si>
    <t>Субсидии бюджетам на поддержку племенного крупного рогатого скота молочного направления</t>
  </si>
  <si>
    <t>Субсидии бюджетам  субъектов Российской Федерации на поддержку племенного крупного рогатого скота молочного направления</t>
  </si>
  <si>
    <t>Государственная пошлина за выдачу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</si>
  <si>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Государственная пошлина за выдачу исполнительными органами государственной власти субъектов Российской Федерации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</si>
  <si>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</si>
  <si>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Плата за иные виды негативного воздействия на окружающую среду</t>
  </si>
  <si>
    <t>Плата за выбросы загрязняющих веществ в атмосферный воздух передвижными объектами</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</si>
  <si>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</si>
  <si>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выдачу и обмен паспорта гражданина Российской Федерации</t>
  </si>
  <si>
    <t>Субсидии бюджетам на грантовую поддержку сельскохозяйственных потребительских кооперативов для развития материально-технической базы</t>
  </si>
  <si>
    <t>Субсидии бюджетам субъектов Российской Федерации на грантовую поддержку сельскохозяйственных потребительских кооперативов для развития материально-технической базы</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</si>
  <si>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</si>
  <si>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</si>
  <si>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Прочие межбюджетные трансферты, передаваемые бюджетам</t>
  </si>
  <si>
    <t>Прочие межбюджетные трансферты, передаваемые бюджетам субъектов Российской Федерации</t>
  </si>
  <si>
    <t>Субсидии бюджетам на реализацию мероприятий государственной программы Российской Федерации "Доступная среда" на 2011 - 2020 годы</t>
  </si>
  <si>
    <t>Субсидии бюджетам субъектов Российской Федерации на реализацию мероприятий государственной программы Российской Федерации "Доступная среда" на 2011 - 2020 годы</t>
  </si>
  <si>
    <t>Акцизы на средние дистилляты, производимые на территории Российской Федерации</t>
  </si>
  <si>
    <t>Субсидии бюджетам субъектов Российской Федерации на поддержку экономически значимых региональных программ по развитию мясного скотоводства</t>
  </si>
  <si>
    <t>000 1 03 02330 01 0000 110</t>
  </si>
  <si>
    <t>000 1 08 06000 01 0000 110</t>
  </si>
  <si>
    <t>000 1 08 07100 01 0000 110</t>
  </si>
  <si>
    <t>000 1 08 07280 01 0000 110</t>
  </si>
  <si>
    <t>000 1 08 07282 01 0000 110</t>
  </si>
  <si>
    <t>000 1 12 01020 01 0000 120</t>
  </si>
  <si>
    <t>000 1 12 01050 01 0000 120</t>
  </si>
  <si>
    <t>000 1 12 04013 02 0000 120</t>
  </si>
  <si>
    <t>000 1 16 25080 00 0000 140</t>
  </si>
  <si>
    <t>000 1 16 25086 02 0000 140</t>
  </si>
  <si>
    <t>000 1 16 42000 00 0000 140</t>
  </si>
  <si>
    <t>000 1 16 42020 02 0000 140</t>
  </si>
  <si>
    <t>000 2 02 02009 00 0000 151</t>
  </si>
  <si>
    <t>000 2 02 02009 02 0000 151</t>
  </si>
  <si>
    <t>000 2 02 02046 00 0000 151</t>
  </si>
  <si>
    <t>000 2 02 02046 02 0000 151</t>
  </si>
  <si>
    <t>000 2 02 02051 02 0000 151</t>
  </si>
  <si>
    <t>000 2 02 02067 02 0000 151</t>
  </si>
  <si>
    <t>000 2 02 02181 02 0000 151</t>
  </si>
  <si>
    <t>000 2 02 02182 02 0000 151</t>
  </si>
  <si>
    <t>000 2 02 02190 02 0000 151</t>
  </si>
  <si>
    <t>000 2 02 02191 02 0000 151</t>
  </si>
  <si>
    <t>000 2 02 02194 02 0000 151</t>
  </si>
  <si>
    <t>000 2 02 02195 02 0000 151</t>
  </si>
  <si>
    <t>000 2 02 02196 02 0000 151</t>
  </si>
  <si>
    <t>000 2 02 02197 00 0000 151</t>
  </si>
  <si>
    <t>000 2 02 02197 02 0000 151</t>
  </si>
  <si>
    <t>000 2 02 02198 02 0000 151</t>
  </si>
  <si>
    <t>000 2 02 02207 00 0000 151</t>
  </si>
  <si>
    <t>000 2 02 02207 02 0000 151</t>
  </si>
  <si>
    <t>000 2 02 02215 00 0000 151</t>
  </si>
  <si>
    <t>000 2 02 02215 02 0000 151</t>
  </si>
  <si>
    <t>000 2 02 02241 02 0000 151</t>
  </si>
  <si>
    <t>000 2 02 02244 02 0000 151</t>
  </si>
  <si>
    <t>000 2 02 02249 00 0000 151</t>
  </si>
  <si>
    <t>000 2 02 02249 02 0000 151</t>
  </si>
  <si>
    <t>000 2 02 02250 00 0000 151</t>
  </si>
  <si>
    <t>000 2 02 02250 02 0000 151</t>
  </si>
  <si>
    <t>000 2 02 02253 00 0000 151</t>
  </si>
  <si>
    <t>000 2 02 02253 02 0000 151</t>
  </si>
  <si>
    <t>000 2 02 03128 00 0000 151</t>
  </si>
  <si>
    <t>000 2 02 03128 02 0000 151</t>
  </si>
  <si>
    <t>000 2 02 04067 00 0000 151</t>
  </si>
  <si>
    <t>000 2 02 04067 02 0000 151</t>
  </si>
  <si>
    <t>000 2 02 04081 00 0000 151</t>
  </si>
  <si>
    <t>000 2 02 04081 02 0000 151</t>
  </si>
  <si>
    <t>000 2 02 04095 02 0000 151</t>
  </si>
  <si>
    <t>000 2 02 04999 00 0000 151</t>
  </si>
  <si>
    <t>000 2 02 04999 02 0000 151</t>
  </si>
  <si>
    <t>000 2 02 09000 00 0000 151</t>
  </si>
  <si>
    <t>000 2 02 09070 00 0000 151</t>
  </si>
  <si>
    <t>000 2 02 09071 00 0000 151</t>
  </si>
  <si>
    <t>000 2 02 09071 02 0000 151</t>
  </si>
  <si>
    <t>000 2 07 00000 00 0000 000</t>
  </si>
  <si>
    <t>000 2 07 02000 02 0000 180</t>
  </si>
  <si>
    <t>000 2 07 02030 02 0000 180</t>
  </si>
  <si>
    <t>000 2 18 00000 00 0000 000</t>
  </si>
  <si>
    <t>000 2 18 00000 00 0000 151</t>
  </si>
  <si>
    <t>000 2 18 02000 02 0000 151</t>
  </si>
  <si>
    <t>000 2 18 02030 02 0000 151</t>
  </si>
  <si>
    <t>000 2 02 04001 00 0000 151</t>
  </si>
  <si>
    <t>000 2 02 04001 02 0000 151</t>
  </si>
  <si>
    <t>000 2 02 04002 00 0000 151</t>
  </si>
  <si>
    <t>000 2 02 04002 02 0000 151</t>
  </si>
  <si>
    <t>000 2 02 04042 00 0000 151</t>
  </si>
  <si>
    <t>000 2 02 04042 02 0000 151</t>
  </si>
  <si>
    <t>000 2 02 04043 02 0000 151</t>
  </si>
  <si>
    <t>000 2 02 04052 00 0000 151</t>
  </si>
  <si>
    <t>000 2 02 04052 02 0000 151</t>
  </si>
  <si>
    <t>000 2 02 04053 00 0000 151</t>
  </si>
  <si>
    <t>000 2 02 04053 02 0000 151</t>
  </si>
  <si>
    <t>000 2 18 02040 02 0000 151</t>
  </si>
  <si>
    <t>000 2 18 02050 02 0000 151</t>
  </si>
  <si>
    <t>000 2 18 02060 02 0000 151</t>
  </si>
  <si>
    <t>000 2 18 00000 00 0000 180</t>
  </si>
  <si>
    <t>000 2 18 02000 02 0000 180</t>
  </si>
  <si>
    <t>000 2 18 02010 02 0000 180</t>
  </si>
  <si>
    <t>000 2 18 02020 02 0000 180</t>
  </si>
  <si>
    <t>000 2 18 02030 02 0000 180</t>
  </si>
  <si>
    <t>000 2 19 00000 00 0000 000</t>
  </si>
  <si>
    <t>000 2 19 02000 02 0000 151</t>
  </si>
  <si>
    <t>к Закону Иркутской области «О внесении изменений</t>
  </si>
  <si>
    <t xml:space="preserve">в Закон Иркутской области «Об областном бюджете </t>
  </si>
  <si>
    <t>от ________________________________________</t>
  </si>
  <si>
    <t>на 2016 год»</t>
  </si>
  <si>
    <t>«Приложение 3</t>
  </si>
  <si>
    <t>».</t>
  </si>
  <si>
    <t>Налог на прибыль организаций консолидированных групп налогоплательщиков, зачисляемый в бюджеты субъектов Российской Федерации</t>
  </si>
  <si>
    <t>000 1 01 01014 02 0000 110</t>
  </si>
  <si>
    <t>Налог на имущество организаций по имуществу, входящему в Единую систему газоснабжения</t>
  </si>
  <si>
    <t>000 1 06 02020 02 0000 110</t>
  </si>
  <si>
    <t>Государственная пошлина за выдачу уполномоченными органами исполнительной власти субъектов Российской Федерации учебным учреждениям образовательных свидетельств о соответствии требованиям оборудования и оснащенности образовательного процесса для рассмотрения соответствующими органами вопроса об аккредитации и выдачи указанным учреждениям лицензии на право подготовки трактористов и машинистов самоходных машин</t>
  </si>
  <si>
    <t>000 1 08 07160 01 0000 110</t>
  </si>
  <si>
    <t>ЗАДОЛЖЕННОСТЬ И ПЕРЕРАСЧЕТЫ ПО ОТМЕНЕННЫМ НАЛОГАМ, СБОРАМ И ИНЫМ ОБЯЗАТЕЛЬНЫМ ПЛАТЕЖАМ</t>
  </si>
  <si>
    <t>000 1 09 00000 00 0000 000</t>
  </si>
  <si>
    <t xml:space="preserve">   Платежи за пользование природными ресурсами</t>
  </si>
  <si>
    <t>000 1 09 03000 00 0000 110</t>
  </si>
  <si>
    <t>Платежи за добычу полезных ископаемых</t>
  </si>
  <si>
    <t xml:space="preserve">000 1 09 03020 00 0000 110
</t>
  </si>
  <si>
    <t>Платежи за добычу других полезных ископаемых</t>
  </si>
  <si>
    <t>000 1 09 03025 01 0000 110</t>
  </si>
  <si>
    <t>Налоги на имущество</t>
  </si>
  <si>
    <t>000 1 09 04000 00 0000 110</t>
  </si>
  <si>
    <t>Налог на имущество предприятий</t>
  </si>
  <si>
    <t>000 1 09 04010 02 0000 110</t>
  </si>
  <si>
    <t>Налог с владельцев транспортных средств и налог на приобретение автотранспортных средств</t>
  </si>
  <si>
    <t>000 1 09 04020 02 0000 110</t>
  </si>
  <si>
    <t>Налог на пользователей автомобильных дорог</t>
  </si>
  <si>
    <t>000 1 09 04030 01 0000 110</t>
  </si>
  <si>
    <t>Налог с имущества, переходящего в порядке наследования или дарения</t>
  </si>
  <si>
    <t>000 1 09 04040 01 0000 110</t>
  </si>
  <si>
    <t>Прочие налоги и сборы (по отмененным налогам и сборам субъектов Российской Федерации)</t>
  </si>
  <si>
    <t>000 1 09 06000 02 0000 110</t>
  </si>
  <si>
    <t>Налог с продаж</t>
  </si>
  <si>
    <t>000 1 09 06010 02 0000 110</t>
  </si>
  <si>
    <t>Сбор на нужды образовательных учреждений, взимаемый с юридических лиц</t>
  </si>
  <si>
    <t>000 1 09 06020 02 0000 110</t>
  </si>
  <si>
    <t>Налог, взимаемый в виде стоимости патента в связи с применением упрощенной системы налогообложения</t>
  </si>
  <si>
    <t>000 1 09 11000 02 0000 110</t>
  </si>
  <si>
    <t>000 1 09 11010 02 0000 110</t>
  </si>
  <si>
    <t>Платежи, взимаемые государственными органами (организациями) субъектов Российской Федерации за выполнение определенных функций</t>
  </si>
  <si>
    <t>000 1 15 02020 02 0000 140</t>
  </si>
  <si>
    <t>Денежные взыскания (штрафы) за нарушение законодательства о налогах и сборах</t>
  </si>
  <si>
    <t>000 1 16 03000 00 0000 140</t>
  </si>
  <si>
    <t>Денежные взыскания (штрафы) за нарушение законодательства о налогах и сборах, предусмотренные статьей 129.2 Налогового кодекса Российской Федерации</t>
  </si>
  <si>
    <t>000 1 16 03020 02 0000 140</t>
  </si>
  <si>
    <t>Доходы от возмещения ущерба при возникновении страховых случаев</t>
  </si>
  <si>
    <t>000 1 16 23000 00 0000 140</t>
  </si>
  <si>
    <t>Доходы от возмещения ущерба при возникновении страховых случаев, когда выгодоприобретателями выступают получатели средств бюджетов субъектов Российской Федерации</t>
  </si>
  <si>
    <t>000 1 16 23020 02 0000 140</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</si>
  <si>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бюджетов субъектов Российской Федерации</t>
  </si>
  <si>
    <t>000 1 16 23021 02 0000 140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</si>
  <si>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</si>
  <si>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000 1 16 25000 00 0000 140</t>
  </si>
  <si>
    <t>Субсидии бюджетам субъектов Российской Федерации на реализацию мероприятий Государственного плана подготовки управленческих кадров для организаций народного хозяйства Российской Федерации</t>
  </si>
  <si>
    <t>000 2 02 02103 02 0000 151</t>
  </si>
  <si>
    <t>Субсидии бюджетам субъектов Российской Федерации на софинансирование социальных программ субъектов Российской Федерации, связанных с укреплением материально-технической базы учреждений социального обслуживания населения и оказанием адресной социальной помощи неработающим пенсионерам, обучением компьютерной грамотности неработающих пенсионеров</t>
  </si>
  <si>
    <t>000 2 02 02118 02 0000 151</t>
  </si>
  <si>
    <t>000 2 02 02244 00 0000 151</t>
  </si>
  <si>
    <t xml:space="preserve">Субсидии бюджетам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
</t>
  </si>
  <si>
    <t>Субсидии бюджетам субъектов Российской Федерации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t>
  </si>
  <si>
    <t>Субсидии бюджетам на реализацию мероприятий по содействию создания в субъектах Российской Федерации новых мест в общеобразовательных организациях</t>
  </si>
  <si>
    <t>000 2 02 02284 00 0000 151</t>
  </si>
  <si>
    <t>Субсидии бюджетам субъектов Российской Федерации на реализацию мероприятий по содействию создания в субъектах Российской Федерации новых мест в общеобразовательных организациях</t>
  </si>
  <si>
    <t>000 2 02 02284 02 0000 151</t>
  </si>
  <si>
    <t>Межбюджетные трансферты, передаваемые бюджетам субъектов Российской Федерации, на единовременные денежные компенсации реабилитированным лицам</t>
  </si>
  <si>
    <t>000 2 02 04032 02 0000 151</t>
  </si>
  <si>
    <t>Межбюджетные трансферты, передаваемые бюджетам субъектов Российской Федерации на обеспечение медицинской деятельности, связанной с донорством органов человека в целях трансплантации</t>
  </si>
  <si>
    <t>000 2 02 04113 02 0000 151</t>
  </si>
  <si>
    <t>Межбюджетные трансферты, передаваемые бюджетам на финансовое обеспечение мероприятий, связанных с отдыхом и оздоровлением детей, находящихся в трудной жизненной ситуации</t>
  </si>
  <si>
    <t>000 2 02 04118 00 0000 151</t>
  </si>
  <si>
    <t>Межбюджетные трансферты, передаваемые бюджетам субъектов Российской Федерации на финансовое обеспечение мероприятий, связанных с отдыхом и оздоровлением детей, находящихся в трудной жизненной ситуации</t>
  </si>
  <si>
    <t>000 2 02 04118 02 0000 151</t>
  </si>
  <si>
    <t>Межбюджетные трансферты, передаваемые бюджетам на комплектование книгами для детей и юношества фондов государственных и муниципальных библиотек за счет средств резервного фонда Президента Российской Федерации</t>
  </si>
  <si>
    <t>000 2 02 04120 00 0000 151</t>
  </si>
  <si>
    <t>Межбюджетные трансферты, передаваемые бюджетам субъектов Российской Федерации на комплектование книгами для детей и юношества фондов государственных и муниципальных библиотек за счет средств резервного фонда Президента Российской Федерации</t>
  </si>
  <si>
    <t>000 2 02 04120 02 0000 151</t>
  </si>
  <si>
    <t>БЕЗВОЗМЕЗДНЫЕ ПОСТУПЛЕНИЯ ОТ НЕГОСУДАРСТВЕННЫХ ОРГАНИЗАЦИЙ</t>
  </si>
  <si>
    <t>000 2 04 00000 00 0000 000</t>
  </si>
  <si>
    <t>Безвозмездные поступления от негосударственных организаций в бюджеты субъектов Российской Федерации</t>
  </si>
  <si>
    <t>000 2 04 02000 02 0000 180</t>
  </si>
  <si>
    <t>Предоставление негосударственными организациями грантов для получателей средств бюджетов субъектов Российской Федерации</t>
  </si>
  <si>
    <t>000 2 04 02010 02 0000 180</t>
  </si>
  <si>
    <t>Дотации бюджетам бюджетной системы Российской Федерации</t>
  </si>
  <si>
    <t>Субсидии бюджетам субъектов Российской Федерации на реализацию федеральных целевых программ</t>
  </si>
  <si>
    <t>Субсидии бюджетам субъектов Российской Федерации на возмещение части процентной ставки по инвестиционным кредитам (займам) на развитие растениеводства, переработки и развитие инфраструктуры и логистического обеспечения рынков продукции растениеводства</t>
  </si>
  <si>
    <t>Субвенции бюджетам бюджетной системы Российской Федерации</t>
  </si>
  <si>
    <t>Межбюджетные трансферты, передаваемые бюджетам субъектов Российской Федерации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t>
  </si>
  <si>
    <t>000 2 02 04095 00 0000 151</t>
  </si>
  <si>
    <t>Субсидии бюджетам субъектов Российской Федерации на возмещение части процентной ставки по инвестиционным кредитам (займам) на развитие животноводства, переработки и развитие инфраструктуры и логистического обеспечения рынков продукции животноводства</t>
  </si>
  <si>
    <t>Субсидии бюджетам субъектов Российской Федерации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животноводства</t>
  </si>
  <si>
    <t>Межбюджетные трансферты, передаваемые бюджетам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t>
  </si>
  <si>
    <t>Приложение 1</t>
  </si>
  <si>
    <t>от 23 декабря 2015 года № 130-ОЗ</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</si>
</sst>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р_._-;\-* #,##0.00_р_._-;_-* &quot;-&quot;??_р_._-;_-@_-"/>
    <numFmt numFmtId="164" formatCode="#,##0.0"/>
  </numFmts>
  <fonts count="7" x14ac:knownFonts="1">
    <font>
      <sz val="10"/>
      <name val="Arial Cyr"/>
      <charset val="204"/>
    </font>
    <font>
      <sz val="10"/>
      <name val="Arial Cyr"/>
      <charset val="204"/>
    </font>
    <font>
      <sz val="9"/>
      <name val="Times New Roman"/>
      <family val="1"/>
      <charset val="204"/>
    </font>
    <font>
      <b/>
      <sz val="12"/>
      <name val="Times New Roman"/>
      <family val="1"/>
      <charset val="204"/>
    </font>
    <font>
      <sz val="12"/>
      <name val="Arial Cyr"/>
      <charset val="204"/>
    </font>
    <font>
      <sz val="12"/>
      <name val="Times New Roman"/>
      <family val="1"/>
      <charset val="204"/>
    </font>
    <font>
      <vertAlign val="superscript"/>
      <sz val="12"/>
      <name val="Times New Roman"/>
      <family val="1"/>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78">
    <xf numFmtId="0" fontId="0" fillId="0" borderId="0" xfId="0"/>
    <xf numFmtId="0" fontId="2" fillId="0" borderId="0" xfId="1" applyFont="1" applyFill="1"/>
    <xf numFmtId="164" fontId="2" fillId="0" borderId="0" xfId="1" applyNumberFormat="1" applyFont="1" applyFill="1"/>
    <xf numFmtId="164" fontId="5" fillId="0" borderId="1" xfId="0" applyNumberFormat="1" applyFont="1" applyFill="1" applyBorder="1" applyAlignment="1">
      <alignment vertical="center"/>
    </xf>
    <xf numFmtId="164" fontId="3" fillId="0" borderId="1" xfId="0" applyNumberFormat="1" applyFont="1" applyFill="1" applyBorder="1" applyAlignment="1">
      <alignment vertical="center"/>
    </xf>
    <xf numFmtId="164" fontId="3" fillId="0" borderId="1" xfId="0" applyNumberFormat="1" applyFont="1" applyFill="1" applyBorder="1" applyAlignment="1" applyProtection="1">
      <alignment horizontal="left" vertical="center" wrapText="1"/>
    </xf>
    <xf numFmtId="164" fontId="5" fillId="0" borderId="1" xfId="0" applyNumberFormat="1" applyFont="1" applyFill="1" applyBorder="1" applyAlignment="1" applyProtection="1">
      <alignment horizontal="center" vertical="center" wrapText="1"/>
    </xf>
    <xf numFmtId="0" fontId="5" fillId="0" borderId="0" xfId="0" applyFont="1" applyFill="1" applyAlignment="1">
      <alignment horizontal="left" vertical="center" indent="34"/>
    </xf>
    <xf numFmtId="164" fontId="5" fillId="0" borderId="1" xfId="0" applyNumberFormat="1" applyFont="1" applyFill="1" applyBorder="1" applyAlignment="1">
      <alignment horizontal="left" vertical="top" wrapText="1" indent="1"/>
    </xf>
    <xf numFmtId="164" fontId="5" fillId="0" borderId="1" xfId="0" applyNumberFormat="1" applyFont="1" applyFill="1" applyBorder="1" applyAlignment="1">
      <alignment horizontal="left" vertical="top" wrapText="1" indent="2"/>
    </xf>
    <xf numFmtId="164" fontId="5" fillId="0" borderId="1" xfId="0" applyNumberFormat="1" applyFont="1" applyFill="1" applyBorder="1" applyAlignment="1">
      <alignment horizontal="left" vertical="top" wrapText="1" indent="3"/>
    </xf>
    <xf numFmtId="164" fontId="5" fillId="0" borderId="1" xfId="0" applyNumberFormat="1" applyFont="1" applyFill="1" applyBorder="1" applyAlignment="1">
      <alignment horizontal="left" wrapText="1" indent="2"/>
    </xf>
    <xf numFmtId="164" fontId="5" fillId="0" borderId="1" xfId="0" applyNumberFormat="1" applyFont="1" applyFill="1" applyBorder="1" applyAlignment="1">
      <alignment horizontal="left" wrapText="1" indent="3"/>
    </xf>
    <xf numFmtId="4" fontId="2" fillId="0" borderId="0" xfId="1" applyNumberFormat="1" applyFont="1" applyFill="1"/>
    <xf numFmtId="164" fontId="3" fillId="0" borderId="1" xfId="0" applyNumberFormat="1" applyFont="1" applyFill="1" applyBorder="1" applyAlignment="1" applyProtection="1">
      <alignment horizontal="center" vertical="center" wrapText="1"/>
    </xf>
    <xf numFmtId="164" fontId="5" fillId="0" borderId="1" xfId="0" applyNumberFormat="1" applyFont="1" applyFill="1" applyBorder="1" applyAlignment="1" applyProtection="1">
      <alignment horizontal="left" vertical="center" wrapText="1"/>
      <protection locked="0"/>
    </xf>
    <xf numFmtId="164" fontId="5" fillId="0" borderId="1" xfId="0" applyNumberFormat="1" applyFont="1" applyFill="1" applyBorder="1" applyAlignment="1">
      <alignment horizontal="left" wrapText="1" indent="1"/>
    </xf>
    <xf numFmtId="0" fontId="5" fillId="0" borderId="1" xfId="0" applyFont="1" applyFill="1" applyBorder="1" applyAlignment="1">
      <alignment horizontal="left" vertical="center" wrapText="1" indent="2"/>
    </xf>
    <xf numFmtId="3"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left" wrapText="1" indent="3"/>
    </xf>
    <xf numFmtId="164" fontId="5" fillId="0" borderId="1" xfId="0" applyNumberFormat="1" applyFont="1" applyFill="1" applyBorder="1" applyAlignment="1">
      <alignment horizontal="left" vertical="center" wrapText="1" indent="2"/>
    </xf>
    <xf numFmtId="164" fontId="5" fillId="0" borderId="1" xfId="0" applyNumberFormat="1" applyFont="1" applyFill="1" applyBorder="1" applyAlignment="1">
      <alignment horizontal="left" vertical="center" wrapText="1" indent="3"/>
    </xf>
    <xf numFmtId="4" fontId="2" fillId="0" borderId="0" xfId="1" applyNumberFormat="1" applyFont="1" applyFill="1" applyAlignment="1">
      <alignment vertical="center"/>
    </xf>
    <xf numFmtId="0" fontId="2" fillId="0" borderId="0" xfId="1" applyFont="1" applyFill="1" applyAlignment="1">
      <alignment horizontal="center" vertical="center"/>
    </xf>
    <xf numFmtId="0" fontId="4" fillId="0" borderId="0" xfId="1" applyFont="1" applyFill="1" applyAlignment="1">
      <alignment horizontal="left" indent="2"/>
    </xf>
    <xf numFmtId="0" fontId="4" fillId="0" borderId="0" xfId="0" applyFont="1" applyFill="1" applyAlignment="1">
      <alignment horizontal="center" vertical="center"/>
    </xf>
    <xf numFmtId="0" fontId="5" fillId="0" borderId="0" xfId="1" applyFont="1" applyFill="1"/>
    <xf numFmtId="0" fontId="5" fillId="0" borderId="0" xfId="1" applyFont="1" applyFill="1" applyAlignment="1">
      <alignment horizontal="center" vertical="center"/>
    </xf>
    <xf numFmtId="0" fontId="5" fillId="0" borderId="0" xfId="1" applyFont="1" applyFill="1" applyAlignment="1">
      <alignment horizontal="right"/>
    </xf>
    <xf numFmtId="0" fontId="3" fillId="0" borderId="1" xfId="1" applyFont="1" applyFill="1" applyBorder="1" applyAlignment="1">
      <alignment horizontal="center" vertical="center" wrapText="1"/>
    </xf>
    <xf numFmtId="1" fontId="3" fillId="0" borderId="1" xfId="1" applyNumberFormat="1" applyFont="1" applyFill="1" applyBorder="1" applyAlignment="1">
      <alignment horizontal="center" vertical="center" wrapText="1"/>
    </xf>
    <xf numFmtId="3" fontId="3" fillId="0" borderId="1" xfId="1" applyNumberFormat="1" applyFont="1" applyFill="1" applyBorder="1" applyAlignment="1" applyProtection="1">
      <alignment horizontal="left" vertical="center" wrapText="1"/>
      <protection locked="0"/>
    </xf>
    <xf numFmtId="3" fontId="3" fillId="0" borderId="1" xfId="1" applyNumberFormat="1" applyFont="1" applyFill="1" applyBorder="1" applyAlignment="1" applyProtection="1">
      <alignment horizontal="center" vertical="center" wrapText="1"/>
    </xf>
    <xf numFmtId="164" fontId="3" fillId="0" borderId="1" xfId="1" applyNumberFormat="1" applyFont="1" applyFill="1" applyBorder="1" applyAlignment="1">
      <alignment vertical="center"/>
    </xf>
    <xf numFmtId="3" fontId="5" fillId="0" borderId="1" xfId="1" applyNumberFormat="1" applyFont="1" applyFill="1" applyBorder="1" applyAlignment="1" applyProtection="1">
      <alignment horizontal="left" vertical="center" wrapText="1"/>
      <protection locked="0"/>
    </xf>
    <xf numFmtId="3" fontId="5" fillId="0" borderId="1" xfId="1" applyNumberFormat="1" applyFont="1" applyFill="1" applyBorder="1" applyAlignment="1" applyProtection="1">
      <alignment horizontal="center" vertical="center" wrapText="1"/>
    </xf>
    <xf numFmtId="164" fontId="5" fillId="0" borderId="1" xfId="1" applyNumberFormat="1" applyFont="1" applyFill="1" applyBorder="1" applyAlignment="1">
      <alignment vertical="center"/>
    </xf>
    <xf numFmtId="3" fontId="5" fillId="0" borderId="1" xfId="1" applyNumberFormat="1" applyFont="1" applyFill="1" applyBorder="1" applyAlignment="1" applyProtection="1">
      <alignment horizontal="left" vertical="center" wrapText="1" indent="1"/>
      <protection locked="0"/>
    </xf>
    <xf numFmtId="3" fontId="5" fillId="0" borderId="1" xfId="1" applyNumberFormat="1" applyFont="1" applyFill="1" applyBorder="1" applyAlignment="1" applyProtection="1">
      <alignment horizontal="left" vertical="center" wrapText="1" indent="2"/>
      <protection locked="0"/>
    </xf>
    <xf numFmtId="3" fontId="5" fillId="0" borderId="1" xfId="1" applyNumberFormat="1" applyFont="1" applyFill="1" applyBorder="1" applyAlignment="1" applyProtection="1">
      <alignment horizontal="left" vertical="center" wrapText="1" indent="3"/>
      <protection locked="0"/>
    </xf>
    <xf numFmtId="3" fontId="5" fillId="0" borderId="1" xfId="0" applyNumberFormat="1" applyFont="1" applyFill="1" applyBorder="1" applyAlignment="1" applyProtection="1">
      <alignment horizontal="left" vertical="center" wrapText="1"/>
      <protection locked="0"/>
    </xf>
    <xf numFmtId="3" fontId="5" fillId="0" borderId="1" xfId="0" applyNumberFormat="1" applyFont="1" applyFill="1" applyBorder="1" applyAlignment="1" applyProtection="1">
      <alignment horizontal="left" vertical="center" wrapText="1" indent="1"/>
      <protection locked="0"/>
    </xf>
    <xf numFmtId="3" fontId="5" fillId="0" borderId="1" xfId="0" applyNumberFormat="1" applyFont="1" applyFill="1" applyBorder="1" applyAlignment="1" applyProtection="1">
      <alignment horizontal="left" vertical="top" wrapText="1" indent="1"/>
      <protection locked="0"/>
    </xf>
    <xf numFmtId="3" fontId="5" fillId="0" borderId="1" xfId="0" applyNumberFormat="1" applyFont="1" applyFill="1" applyBorder="1" applyAlignment="1" applyProtection="1">
      <alignment horizontal="left" vertical="center" wrapText="1" indent="2"/>
      <protection locked="0"/>
    </xf>
    <xf numFmtId="3" fontId="5" fillId="0" borderId="1" xfId="0" applyNumberFormat="1" applyFont="1" applyFill="1" applyBorder="1" applyAlignment="1" applyProtection="1">
      <alignment horizontal="left" vertical="top" wrapText="1" indent="3"/>
      <protection locked="0"/>
    </xf>
    <xf numFmtId="3" fontId="5" fillId="0" borderId="1" xfId="0" applyNumberFormat="1" applyFont="1" applyFill="1" applyBorder="1" applyAlignment="1" applyProtection="1">
      <alignment horizontal="left" vertical="top" wrapText="1" indent="2"/>
      <protection locked="0"/>
    </xf>
    <xf numFmtId="3" fontId="5" fillId="0" borderId="1" xfId="0" applyNumberFormat="1" applyFont="1" applyFill="1" applyBorder="1" applyAlignment="1" applyProtection="1">
      <alignment horizontal="left" vertical="center" wrapText="1" indent="3"/>
      <protection locked="0"/>
    </xf>
    <xf numFmtId="3" fontId="5" fillId="0" borderId="1" xfId="0" applyNumberFormat="1" applyFont="1" applyFill="1" applyBorder="1" applyAlignment="1" applyProtection="1">
      <alignment horizontal="left" vertical="top" wrapText="1"/>
      <protection locked="0"/>
    </xf>
    <xf numFmtId="164" fontId="5" fillId="0" borderId="1" xfId="0" applyNumberFormat="1" applyFont="1" applyFill="1" applyBorder="1" applyAlignment="1">
      <alignment horizontal="center" vertical="center"/>
    </xf>
    <xf numFmtId="3" fontId="5" fillId="0" borderId="1" xfId="0" applyNumberFormat="1" applyFont="1" applyFill="1" applyBorder="1" applyAlignment="1" applyProtection="1">
      <alignment horizontal="left" wrapText="1" indent="2"/>
      <protection locked="0"/>
    </xf>
    <xf numFmtId="4" fontId="5" fillId="0" borderId="0" xfId="1" applyNumberFormat="1" applyFont="1" applyFill="1"/>
    <xf numFmtId="0" fontId="2" fillId="0" borderId="0" xfId="1" applyFont="1" applyFill="1" applyAlignment="1"/>
    <xf numFmtId="164" fontId="5" fillId="0" borderId="1" xfId="1" applyNumberFormat="1" applyFont="1" applyFill="1" applyBorder="1" applyAlignment="1">
      <alignment horizontal="left" vertical="center" wrapText="1" indent="2"/>
    </xf>
    <xf numFmtId="164" fontId="5" fillId="0" borderId="1" xfId="1" applyNumberFormat="1" applyFont="1" applyFill="1" applyBorder="1" applyAlignment="1">
      <alignment horizontal="center" vertical="center" wrapText="1"/>
    </xf>
    <xf numFmtId="164" fontId="5" fillId="0" borderId="1" xfId="1" applyNumberFormat="1" applyFont="1" applyFill="1" applyBorder="1" applyAlignment="1">
      <alignment horizontal="left" vertical="center" wrapText="1" indent="3"/>
    </xf>
    <xf numFmtId="164" fontId="5" fillId="0" borderId="1" xfId="1" applyNumberFormat="1" applyFont="1" applyFill="1" applyBorder="1" applyAlignment="1">
      <alignment horizontal="left" vertical="center" wrapText="1" indent="1"/>
    </xf>
    <xf numFmtId="164" fontId="5" fillId="0" borderId="1" xfId="1" applyNumberFormat="1" applyFont="1" applyFill="1" applyBorder="1" applyAlignment="1">
      <alignment horizontal="left" vertical="center" wrapText="1" indent="4"/>
    </xf>
    <xf numFmtId="164" fontId="5" fillId="0" borderId="1" xfId="1" applyNumberFormat="1" applyFont="1" applyFill="1" applyBorder="1" applyAlignment="1">
      <alignment horizontal="left" vertical="center" wrapText="1"/>
    </xf>
    <xf numFmtId="164" fontId="5" fillId="0" borderId="1" xfId="1" applyNumberFormat="1" applyFont="1" applyFill="1" applyBorder="1" applyAlignment="1" applyProtection="1">
      <alignment horizontal="center" vertical="center" wrapText="1"/>
    </xf>
    <xf numFmtId="164" fontId="5" fillId="0" borderId="1" xfId="0" applyNumberFormat="1" applyFont="1" applyFill="1" applyBorder="1" applyAlignment="1" applyProtection="1">
      <alignment horizontal="right" vertical="center" wrapText="1"/>
    </xf>
    <xf numFmtId="164" fontId="5" fillId="0" borderId="1" xfId="1" applyNumberFormat="1" applyFont="1" applyFill="1" applyBorder="1" applyAlignment="1" applyProtection="1">
      <alignment horizontal="left" vertical="center" wrapText="1" indent="1"/>
    </xf>
    <xf numFmtId="164" fontId="5" fillId="0" borderId="1" xfId="1" applyNumberFormat="1" applyFont="1" applyFill="1" applyBorder="1" applyAlignment="1" applyProtection="1">
      <alignment horizontal="left" vertical="center" wrapText="1" indent="2"/>
    </xf>
    <xf numFmtId="164" fontId="5" fillId="0" borderId="1" xfId="0" applyNumberFormat="1" applyFont="1" applyFill="1" applyBorder="1" applyAlignment="1" applyProtection="1">
      <alignment horizontal="left" vertical="center" wrapText="1" indent="1"/>
    </xf>
    <xf numFmtId="164" fontId="5" fillId="0" borderId="1" xfId="0" applyNumberFormat="1" applyFont="1" applyFill="1" applyBorder="1" applyAlignment="1" applyProtection="1">
      <alignment horizontal="left" vertical="center" wrapText="1" indent="2"/>
    </xf>
    <xf numFmtId="164" fontId="5" fillId="0" borderId="1" xfId="0" applyNumberFormat="1" applyFont="1" applyFill="1" applyBorder="1" applyAlignment="1" applyProtection="1">
      <alignment horizontal="left" vertical="center" wrapText="1" indent="3"/>
    </xf>
    <xf numFmtId="164" fontId="5" fillId="0" borderId="1" xfId="0" applyNumberFormat="1" applyFont="1" applyFill="1" applyBorder="1" applyAlignment="1" applyProtection="1">
      <alignment horizontal="left" vertical="center" wrapText="1"/>
    </xf>
    <xf numFmtId="164" fontId="3" fillId="0" borderId="1" xfId="0" applyNumberFormat="1" applyFont="1" applyFill="1" applyBorder="1" applyAlignment="1" applyProtection="1">
      <alignment horizontal="left" vertical="top" wrapText="1"/>
      <protection locked="0"/>
    </xf>
    <xf numFmtId="0" fontId="5" fillId="0" borderId="0" xfId="0" applyFont="1" applyFill="1" applyAlignment="1">
      <alignment vertical="center"/>
    </xf>
    <xf numFmtId="0" fontId="2" fillId="0" borderId="0" xfId="1" applyFont="1" applyFill="1" applyBorder="1" applyAlignment="1">
      <alignment horizontal="center" vertical="center"/>
    </xf>
    <xf numFmtId="0" fontId="3" fillId="0" borderId="0" xfId="1" applyFont="1" applyFill="1" applyAlignment="1">
      <alignment horizontal="center"/>
    </xf>
    <xf numFmtId="3" fontId="3" fillId="0" borderId="1" xfId="0" applyNumberFormat="1" applyFont="1" applyFill="1" applyBorder="1" applyAlignment="1" applyProtection="1">
      <alignment horizontal="left" vertical="top" wrapText="1"/>
      <protection locked="0"/>
    </xf>
    <xf numFmtId="3" fontId="5" fillId="0" borderId="1" xfId="0" applyNumberFormat="1" applyFont="1" applyFill="1" applyBorder="1" applyAlignment="1" applyProtection="1">
      <alignment horizontal="center" vertical="top" wrapText="1"/>
    </xf>
    <xf numFmtId="4" fontId="5" fillId="0" borderId="1" xfId="0" applyNumberFormat="1" applyFont="1" applyFill="1" applyBorder="1" applyAlignment="1">
      <alignment vertical="center"/>
    </xf>
    <xf numFmtId="3" fontId="5" fillId="0" borderId="1" xfId="0" applyNumberFormat="1" applyFont="1" applyFill="1" applyBorder="1" applyAlignment="1">
      <alignment horizontal="left" vertical="top" wrapText="1" indent="3"/>
    </xf>
    <xf numFmtId="3" fontId="5" fillId="0" borderId="1" xfId="0" applyNumberFormat="1" applyFont="1" applyFill="1" applyBorder="1" applyAlignment="1">
      <alignment horizontal="left" vertical="top" wrapText="1" indent="2"/>
    </xf>
    <xf numFmtId="164" fontId="5" fillId="0" borderId="1" xfId="1" applyNumberFormat="1" applyFont="1" applyFill="1" applyBorder="1" applyAlignment="1">
      <alignment vertical="center" wrapText="1"/>
    </xf>
    <xf numFmtId="0" fontId="3" fillId="0" borderId="0" xfId="1" applyFont="1" applyFill="1" applyAlignment="1">
      <alignment horizontal="center"/>
    </xf>
    <xf numFmtId="0" fontId="0" fillId="0" borderId="0" xfId="0" applyFill="1" applyAlignment="1"/>
  </cellXfs>
  <cellStyles count="3">
    <cellStyle name="Обычный" xfId="0" builtinId="0"/>
    <cellStyle name="Обычный 2" xfId="1"/>
    <cellStyle name="Финансов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46"/>
  <sheetViews>
    <sheetView tabSelected="1" view="pageBreakPreview" zoomScale="60" zoomScaleNormal="77" workbookViewId="0">
      <pane xSplit="2" ySplit="16" topLeftCell="C96" activePane="bottomRight" state="frozen"/>
      <selection pane="topRight" activeCell="C1" sqref="C1"/>
      <selection pane="bottomLeft" activeCell="A12" sqref="A12"/>
      <selection pane="bottomRight" activeCell="L102" sqref="L102"/>
    </sheetView>
  </sheetViews>
  <sheetFormatPr defaultColWidth="9.140625" defaultRowHeight="12" x14ac:dyDescent="0.2"/>
  <cols>
    <col min="1" max="1" width="72.7109375" style="1" customWidth="1"/>
    <col min="2" max="2" width="29.42578125" style="23" customWidth="1"/>
    <col min="3" max="3" width="19.5703125" style="1" customWidth="1"/>
    <col min="4" max="4" width="2.5703125" style="1" customWidth="1"/>
    <col min="5" max="5" width="9.140625" style="1" customWidth="1"/>
    <col min="6" max="16384" width="9.140625" style="1"/>
  </cols>
  <sheetData>
    <row r="1" spans="1:4" ht="15.75" x14ac:dyDescent="0.2">
      <c r="A1" s="7" t="s">
        <v>669</v>
      </c>
      <c r="B1" s="68"/>
    </row>
    <row r="2" spans="1:4" ht="15.75" x14ac:dyDescent="0.2">
      <c r="A2" s="7" t="s">
        <v>578</v>
      </c>
      <c r="B2" s="68"/>
    </row>
    <row r="3" spans="1:4" ht="15.75" x14ac:dyDescent="0.2">
      <c r="A3" s="7" t="s">
        <v>579</v>
      </c>
      <c r="B3" s="68"/>
    </row>
    <row r="4" spans="1:4" ht="15.75" x14ac:dyDescent="0.2">
      <c r="A4" s="7" t="s">
        <v>581</v>
      </c>
      <c r="B4" s="68"/>
    </row>
    <row r="5" spans="1:4" ht="15.75" x14ac:dyDescent="0.2">
      <c r="A5" s="7" t="s">
        <v>580</v>
      </c>
      <c r="B5" s="68"/>
    </row>
    <row r="6" spans="1:4" x14ac:dyDescent="0.2">
      <c r="B6" s="68"/>
    </row>
    <row r="7" spans="1:4" ht="15.75" x14ac:dyDescent="0.2">
      <c r="A7" s="7" t="s">
        <v>582</v>
      </c>
      <c r="B7" s="68"/>
      <c r="C7" s="24"/>
    </row>
    <row r="8" spans="1:4" ht="15.75" x14ac:dyDescent="0.2">
      <c r="A8" s="7" t="s">
        <v>26</v>
      </c>
      <c r="B8" s="68"/>
      <c r="C8" s="24"/>
    </row>
    <row r="9" spans="1:4" ht="15.75" x14ac:dyDescent="0.2">
      <c r="A9" s="7" t="s">
        <v>463</v>
      </c>
      <c r="B9" s="68"/>
      <c r="C9" s="24"/>
    </row>
    <row r="10" spans="1:4" ht="15.75" x14ac:dyDescent="0.2">
      <c r="A10" s="7" t="s">
        <v>670</v>
      </c>
      <c r="B10" s="68"/>
      <c r="C10" s="24"/>
    </row>
    <row r="11" spans="1:4" x14ac:dyDescent="0.2">
      <c r="B11" s="68"/>
    </row>
    <row r="12" spans="1:4" ht="15.75" x14ac:dyDescent="0.25">
      <c r="A12" s="76" t="s">
        <v>435</v>
      </c>
      <c r="B12" s="76"/>
      <c r="C12" s="77"/>
    </row>
    <row r="13" spans="1:4" ht="15.75" x14ac:dyDescent="0.25">
      <c r="A13" s="69"/>
      <c r="B13" s="25"/>
    </row>
    <row r="14" spans="1:4" ht="15.75" x14ac:dyDescent="0.25">
      <c r="A14" s="26"/>
      <c r="B14" s="27"/>
      <c r="C14" s="28" t="s">
        <v>359</v>
      </c>
    </row>
    <row r="15" spans="1:4" ht="47.25" x14ac:dyDescent="0.2">
      <c r="A15" s="29" t="s">
        <v>31</v>
      </c>
      <c r="B15" s="29" t="s">
        <v>32</v>
      </c>
      <c r="C15" s="30" t="s">
        <v>274</v>
      </c>
    </row>
    <row r="16" spans="1:4" ht="15.75" x14ac:dyDescent="0.2">
      <c r="A16" s="31" t="s">
        <v>29</v>
      </c>
      <c r="B16" s="32" t="s">
        <v>128</v>
      </c>
      <c r="C16" s="33">
        <f>C17+C27+C35+C42+C50+C58+C81+C95+C108+C129+C142+C146+C149+C180</f>
        <v>93951430.099999994</v>
      </c>
      <c r="D16" s="2"/>
    </row>
    <row r="17" spans="1:3" ht="15.75" x14ac:dyDescent="0.2">
      <c r="A17" s="34" t="s">
        <v>33</v>
      </c>
      <c r="B17" s="35" t="s">
        <v>129</v>
      </c>
      <c r="C17" s="36">
        <f>C18+C22</f>
        <v>62706238.600000001</v>
      </c>
    </row>
    <row r="18" spans="1:3" ht="15.75" x14ac:dyDescent="0.2">
      <c r="A18" s="37" t="s">
        <v>34</v>
      </c>
      <c r="B18" s="35" t="s">
        <v>130</v>
      </c>
      <c r="C18" s="36">
        <f>C19</f>
        <v>33657538.600000001</v>
      </c>
    </row>
    <row r="19" spans="1:3" ht="34.5" customHeight="1" x14ac:dyDescent="0.2">
      <c r="A19" s="38" t="s">
        <v>36</v>
      </c>
      <c r="B19" s="35" t="s">
        <v>131</v>
      </c>
      <c r="C19" s="36">
        <f>C20+C21</f>
        <v>33657538.600000001</v>
      </c>
    </row>
    <row r="20" spans="1:3" ht="47.25" x14ac:dyDescent="0.2">
      <c r="A20" s="39" t="s">
        <v>472</v>
      </c>
      <c r="B20" s="35" t="s">
        <v>132</v>
      </c>
      <c r="C20" s="36">
        <v>32786583.100000001</v>
      </c>
    </row>
    <row r="21" spans="1:3" ht="47.25" x14ac:dyDescent="0.2">
      <c r="A21" s="39" t="s">
        <v>584</v>
      </c>
      <c r="B21" s="35" t="s">
        <v>585</v>
      </c>
      <c r="C21" s="36">
        <v>870955.5</v>
      </c>
    </row>
    <row r="22" spans="1:3" ht="15.75" x14ac:dyDescent="0.2">
      <c r="A22" s="37" t="s">
        <v>37</v>
      </c>
      <c r="B22" s="35" t="s">
        <v>133</v>
      </c>
      <c r="C22" s="36">
        <f>SUM(C23:C26)</f>
        <v>29048700</v>
      </c>
    </row>
    <row r="23" spans="1:3" ht="64.5" customHeight="1" x14ac:dyDescent="0.2">
      <c r="A23" s="38" t="s">
        <v>357</v>
      </c>
      <c r="B23" s="35" t="s">
        <v>134</v>
      </c>
      <c r="C23" s="36">
        <v>28204868</v>
      </c>
    </row>
    <row r="24" spans="1:3" ht="105.75" customHeight="1" x14ac:dyDescent="0.2">
      <c r="A24" s="38" t="s">
        <v>66</v>
      </c>
      <c r="B24" s="35" t="s">
        <v>135</v>
      </c>
      <c r="C24" s="36">
        <v>240866</v>
      </c>
    </row>
    <row r="25" spans="1:3" ht="47.25" x14ac:dyDescent="0.2">
      <c r="A25" s="38" t="s">
        <v>70</v>
      </c>
      <c r="B25" s="35" t="s">
        <v>136</v>
      </c>
      <c r="C25" s="36">
        <v>226784</v>
      </c>
    </row>
    <row r="26" spans="1:3" ht="82.5" customHeight="1" x14ac:dyDescent="0.2">
      <c r="A26" s="38" t="s">
        <v>358</v>
      </c>
      <c r="B26" s="35" t="s">
        <v>137</v>
      </c>
      <c r="C26" s="36">
        <v>376182</v>
      </c>
    </row>
    <row r="27" spans="1:3" ht="31.5" x14ac:dyDescent="0.2">
      <c r="A27" s="34" t="s">
        <v>41</v>
      </c>
      <c r="B27" s="35" t="s">
        <v>138</v>
      </c>
      <c r="C27" s="36">
        <f>C28</f>
        <v>7989326.9000000004</v>
      </c>
    </row>
    <row r="28" spans="1:3" ht="31.5" x14ac:dyDescent="0.2">
      <c r="A28" s="37" t="s">
        <v>42</v>
      </c>
      <c r="B28" s="35" t="s">
        <v>139</v>
      </c>
      <c r="C28" s="36">
        <f>C29+C30+C31+C32+C33+C34</f>
        <v>7989326.9000000004</v>
      </c>
    </row>
    <row r="29" spans="1:3" ht="19.5" customHeight="1" x14ac:dyDescent="0.2">
      <c r="A29" s="38" t="s">
        <v>43</v>
      </c>
      <c r="B29" s="35" t="s">
        <v>140</v>
      </c>
      <c r="C29" s="36">
        <v>1521838.9</v>
      </c>
    </row>
    <row r="30" spans="1:3" ht="62.25" customHeight="1" x14ac:dyDescent="0.2">
      <c r="A30" s="38" t="s">
        <v>298</v>
      </c>
      <c r="B30" s="35" t="s">
        <v>307</v>
      </c>
      <c r="C30" s="36">
        <v>1937967.1</v>
      </c>
    </row>
    <row r="31" spans="1:3" ht="77.25" customHeight="1" x14ac:dyDescent="0.2">
      <c r="A31" s="38" t="s">
        <v>299</v>
      </c>
      <c r="B31" s="35" t="s">
        <v>308</v>
      </c>
      <c r="C31" s="36">
        <v>31523.3</v>
      </c>
    </row>
    <row r="32" spans="1:3" ht="62.25" customHeight="1" x14ac:dyDescent="0.2">
      <c r="A32" s="38" t="s">
        <v>300</v>
      </c>
      <c r="B32" s="35" t="s">
        <v>309</v>
      </c>
      <c r="C32" s="36">
        <v>4084818.3</v>
      </c>
    </row>
    <row r="33" spans="1:3" ht="63" customHeight="1" x14ac:dyDescent="0.2">
      <c r="A33" s="38" t="s">
        <v>301</v>
      </c>
      <c r="B33" s="35" t="s">
        <v>310</v>
      </c>
      <c r="C33" s="36">
        <v>-199562.7</v>
      </c>
    </row>
    <row r="34" spans="1:3" ht="31.5" x14ac:dyDescent="0.2">
      <c r="A34" s="38" t="s">
        <v>495</v>
      </c>
      <c r="B34" s="35" t="s">
        <v>497</v>
      </c>
      <c r="C34" s="36">
        <v>612742</v>
      </c>
    </row>
    <row r="35" spans="1:3" ht="15.75" x14ac:dyDescent="0.2">
      <c r="A35" s="34" t="s">
        <v>45</v>
      </c>
      <c r="B35" s="35" t="s">
        <v>141</v>
      </c>
      <c r="C35" s="36">
        <f>C36</f>
        <v>4024284</v>
      </c>
    </row>
    <row r="36" spans="1:3" ht="31.5" x14ac:dyDescent="0.2">
      <c r="A36" s="37" t="s">
        <v>46</v>
      </c>
      <c r="B36" s="35" t="s">
        <v>142</v>
      </c>
      <c r="C36" s="36">
        <f>C37+C39+C41</f>
        <v>4024284</v>
      </c>
    </row>
    <row r="37" spans="1:3" ht="31.5" x14ac:dyDescent="0.2">
      <c r="A37" s="38" t="s">
        <v>47</v>
      </c>
      <c r="B37" s="35" t="s">
        <v>143</v>
      </c>
      <c r="C37" s="36">
        <f>C38</f>
        <v>2688478</v>
      </c>
    </row>
    <row r="38" spans="1:3" ht="31.5" x14ac:dyDescent="0.2">
      <c r="A38" s="39" t="s">
        <v>47</v>
      </c>
      <c r="B38" s="35" t="s">
        <v>144</v>
      </c>
      <c r="C38" s="36">
        <v>2688478</v>
      </c>
    </row>
    <row r="39" spans="1:3" ht="32.25" customHeight="1" x14ac:dyDescent="0.2">
      <c r="A39" s="38" t="s">
        <v>49</v>
      </c>
      <c r="B39" s="35" t="s">
        <v>145</v>
      </c>
      <c r="C39" s="36">
        <f>C40</f>
        <v>1092639</v>
      </c>
    </row>
    <row r="40" spans="1:3" ht="47.25" x14ac:dyDescent="0.2">
      <c r="A40" s="39" t="s">
        <v>49</v>
      </c>
      <c r="B40" s="35" t="s">
        <v>146</v>
      </c>
      <c r="C40" s="36">
        <v>1092639</v>
      </c>
    </row>
    <row r="41" spans="1:3" ht="31.5" x14ac:dyDescent="0.2">
      <c r="A41" s="38" t="s">
        <v>92</v>
      </c>
      <c r="B41" s="35" t="s">
        <v>147</v>
      </c>
      <c r="C41" s="36">
        <v>243167</v>
      </c>
    </row>
    <row r="42" spans="1:3" ht="15.75" x14ac:dyDescent="0.2">
      <c r="A42" s="34" t="s">
        <v>50</v>
      </c>
      <c r="B42" s="35" t="s">
        <v>148</v>
      </c>
      <c r="C42" s="36">
        <f>C43+C46+C49</f>
        <v>14345777.5</v>
      </c>
    </row>
    <row r="43" spans="1:3" ht="15.75" x14ac:dyDescent="0.2">
      <c r="A43" s="37" t="s">
        <v>51</v>
      </c>
      <c r="B43" s="35" t="s">
        <v>149</v>
      </c>
      <c r="C43" s="36">
        <f>C44+C45</f>
        <v>12619928</v>
      </c>
    </row>
    <row r="44" spans="1:3" ht="31.5" x14ac:dyDescent="0.2">
      <c r="A44" s="38" t="s">
        <v>52</v>
      </c>
      <c r="B44" s="35" t="s">
        <v>150</v>
      </c>
      <c r="C44" s="36">
        <v>12619928</v>
      </c>
    </row>
    <row r="45" spans="1:3" ht="31.5" x14ac:dyDescent="0.2">
      <c r="A45" s="38" t="s">
        <v>586</v>
      </c>
      <c r="B45" s="35" t="s">
        <v>587</v>
      </c>
      <c r="C45" s="36">
        <v>0</v>
      </c>
    </row>
    <row r="46" spans="1:3" ht="15.75" x14ac:dyDescent="0.2">
      <c r="A46" s="37" t="s">
        <v>53</v>
      </c>
      <c r="B46" s="35" t="s">
        <v>151</v>
      </c>
      <c r="C46" s="36">
        <f>C47+C48</f>
        <v>1724776.5</v>
      </c>
    </row>
    <row r="47" spans="1:3" ht="15.75" x14ac:dyDescent="0.2">
      <c r="A47" s="38" t="s">
        <v>54</v>
      </c>
      <c r="B47" s="35" t="s">
        <v>152</v>
      </c>
      <c r="C47" s="36">
        <v>430094.9</v>
      </c>
    </row>
    <row r="48" spans="1:3" ht="15.75" x14ac:dyDescent="0.2">
      <c r="A48" s="38" t="s">
        <v>55</v>
      </c>
      <c r="B48" s="35" t="s">
        <v>153</v>
      </c>
      <c r="C48" s="36">
        <v>1294681.6000000001</v>
      </c>
    </row>
    <row r="49" spans="1:3" ht="15.75" x14ac:dyDescent="0.2">
      <c r="A49" s="37" t="s">
        <v>117</v>
      </c>
      <c r="B49" s="35" t="s">
        <v>154</v>
      </c>
      <c r="C49" s="36">
        <f>1073</f>
        <v>1073</v>
      </c>
    </row>
    <row r="50" spans="1:3" ht="31.5" x14ac:dyDescent="0.2">
      <c r="A50" s="34" t="s">
        <v>56</v>
      </c>
      <c r="B50" s="35" t="s">
        <v>155</v>
      </c>
      <c r="C50" s="36">
        <f>C51+C55</f>
        <v>2362977.4</v>
      </c>
    </row>
    <row r="51" spans="1:3" ht="15.75" x14ac:dyDescent="0.2">
      <c r="A51" s="37" t="s">
        <v>57</v>
      </c>
      <c r="B51" s="35" t="s">
        <v>156</v>
      </c>
      <c r="C51" s="36">
        <f>C52+C53+C54</f>
        <v>2343853.9</v>
      </c>
    </row>
    <row r="52" spans="1:3" ht="15.75" x14ac:dyDescent="0.2">
      <c r="A52" s="38" t="s">
        <v>58</v>
      </c>
      <c r="B52" s="35" t="s">
        <v>157</v>
      </c>
      <c r="C52" s="36">
        <v>65901</v>
      </c>
    </row>
    <row r="53" spans="1:3" ht="31.5" x14ac:dyDescent="0.2">
      <c r="A53" s="38" t="s">
        <v>59</v>
      </c>
      <c r="B53" s="35" t="s">
        <v>158</v>
      </c>
      <c r="C53" s="36">
        <v>2109859.9</v>
      </c>
    </row>
    <row r="54" spans="1:3" ht="15.75" x14ac:dyDescent="0.2">
      <c r="A54" s="38" t="s">
        <v>39</v>
      </c>
      <c r="B54" s="35" t="s">
        <v>159</v>
      </c>
      <c r="C54" s="36">
        <v>168093</v>
      </c>
    </row>
    <row r="55" spans="1:3" ht="31.5" x14ac:dyDescent="0.2">
      <c r="A55" s="37" t="s">
        <v>60</v>
      </c>
      <c r="B55" s="35" t="s">
        <v>160</v>
      </c>
      <c r="C55" s="36">
        <f>C56+C57</f>
        <v>19123.5</v>
      </c>
    </row>
    <row r="56" spans="1:3" ht="15.75" x14ac:dyDescent="0.2">
      <c r="A56" s="38" t="s">
        <v>61</v>
      </c>
      <c r="B56" s="35" t="s">
        <v>161</v>
      </c>
      <c r="C56" s="36">
        <v>18705.8</v>
      </c>
    </row>
    <row r="57" spans="1:3" ht="31.5" x14ac:dyDescent="0.2">
      <c r="A57" s="38" t="s">
        <v>107</v>
      </c>
      <c r="B57" s="35" t="s">
        <v>162</v>
      </c>
      <c r="C57" s="36">
        <v>417.7</v>
      </c>
    </row>
    <row r="58" spans="1:3" ht="15.75" x14ac:dyDescent="0.2">
      <c r="A58" s="40" t="s">
        <v>62</v>
      </c>
      <c r="B58" s="18" t="s">
        <v>163</v>
      </c>
      <c r="C58" s="3">
        <f>C59+C60</f>
        <v>252159.5</v>
      </c>
    </row>
    <row r="59" spans="1:3" ht="63" x14ac:dyDescent="0.2">
      <c r="A59" s="41" t="s">
        <v>485</v>
      </c>
      <c r="B59" s="18" t="s">
        <v>498</v>
      </c>
      <c r="C59" s="3">
        <v>1908.5</v>
      </c>
    </row>
    <row r="60" spans="1:3" ht="31.5" x14ac:dyDescent="0.2">
      <c r="A60" s="42" t="s">
        <v>63</v>
      </c>
      <c r="B60" s="18" t="s">
        <v>164</v>
      </c>
      <c r="C60" s="3">
        <f>C61+C62+C63+C65+C66+C67+C68+C69+C71+C72+C74+C76+C77+C78+C79+C80</f>
        <v>250251</v>
      </c>
    </row>
    <row r="61" spans="1:3" ht="78.75" customHeight="1" x14ac:dyDescent="0.2">
      <c r="A61" s="43" t="s">
        <v>438</v>
      </c>
      <c r="B61" s="18" t="s">
        <v>439</v>
      </c>
      <c r="C61" s="3">
        <v>2532</v>
      </c>
    </row>
    <row r="62" spans="1:3" ht="47.25" x14ac:dyDescent="0.2">
      <c r="A62" s="43" t="s">
        <v>436</v>
      </c>
      <c r="B62" s="18" t="s">
        <v>440</v>
      </c>
      <c r="C62" s="3">
        <v>155580</v>
      </c>
    </row>
    <row r="63" spans="1:3" ht="48.75" customHeight="1" x14ac:dyDescent="0.2">
      <c r="A63" s="43" t="s">
        <v>64</v>
      </c>
      <c r="B63" s="18" t="s">
        <v>165</v>
      </c>
      <c r="C63" s="3">
        <f>C64</f>
        <v>40111.1</v>
      </c>
    </row>
    <row r="64" spans="1:3" ht="63" customHeight="1" x14ac:dyDescent="0.2">
      <c r="A64" s="44" t="s">
        <v>84</v>
      </c>
      <c r="B64" s="18" t="s">
        <v>166</v>
      </c>
      <c r="C64" s="3">
        <v>40111.1</v>
      </c>
    </row>
    <row r="65" spans="1:3" ht="31.5" x14ac:dyDescent="0.2">
      <c r="A65" s="45" t="s">
        <v>486</v>
      </c>
      <c r="B65" s="18" t="s">
        <v>499</v>
      </c>
      <c r="C65" s="3">
        <v>2368.5</v>
      </c>
    </row>
    <row r="66" spans="1:3" ht="78.75" x14ac:dyDescent="0.2">
      <c r="A66" s="45" t="s">
        <v>85</v>
      </c>
      <c r="B66" s="18" t="s">
        <v>167</v>
      </c>
      <c r="C66" s="3">
        <v>433.2</v>
      </c>
    </row>
    <row r="67" spans="1:3" ht="27.75" customHeight="1" x14ac:dyDescent="0.2">
      <c r="A67" s="43" t="s">
        <v>277</v>
      </c>
      <c r="B67" s="18" t="s">
        <v>168</v>
      </c>
      <c r="C67" s="3">
        <v>14.3</v>
      </c>
    </row>
    <row r="68" spans="1:3" ht="78.75" x14ac:dyDescent="0.2">
      <c r="A68" s="45" t="s">
        <v>48</v>
      </c>
      <c r="B68" s="18" t="s">
        <v>169</v>
      </c>
      <c r="C68" s="3">
        <v>210</v>
      </c>
    </row>
    <row r="69" spans="1:3" ht="63.75" customHeight="1" x14ac:dyDescent="0.2">
      <c r="A69" s="43" t="s">
        <v>108</v>
      </c>
      <c r="B69" s="18" t="s">
        <v>170</v>
      </c>
      <c r="C69" s="3">
        <f>C70</f>
        <v>40000</v>
      </c>
    </row>
    <row r="70" spans="1:3" ht="171" customHeight="1" x14ac:dyDescent="0.2">
      <c r="A70" s="39" t="s">
        <v>349</v>
      </c>
      <c r="B70" s="18" t="s">
        <v>171</v>
      </c>
      <c r="C70" s="3">
        <v>40000</v>
      </c>
    </row>
    <row r="71" spans="1:3" ht="111.75" customHeight="1" x14ac:dyDescent="0.2">
      <c r="A71" s="38" t="s">
        <v>588</v>
      </c>
      <c r="B71" s="18" t="s">
        <v>589</v>
      </c>
      <c r="C71" s="3">
        <v>9.6</v>
      </c>
    </row>
    <row r="72" spans="1:3" ht="63" x14ac:dyDescent="0.2">
      <c r="A72" s="45" t="s">
        <v>86</v>
      </c>
      <c r="B72" s="18" t="s">
        <v>172</v>
      </c>
      <c r="C72" s="3">
        <f>C73</f>
        <v>564.29999999999995</v>
      </c>
    </row>
    <row r="73" spans="1:3" ht="94.5" x14ac:dyDescent="0.2">
      <c r="A73" s="46" t="s">
        <v>87</v>
      </c>
      <c r="B73" s="18" t="s">
        <v>173</v>
      </c>
      <c r="C73" s="3">
        <v>564.29999999999995</v>
      </c>
    </row>
    <row r="74" spans="1:3" ht="63" x14ac:dyDescent="0.2">
      <c r="A74" s="45" t="s">
        <v>480</v>
      </c>
      <c r="B74" s="18" t="s">
        <v>500</v>
      </c>
      <c r="C74" s="3">
        <f>C75</f>
        <v>288</v>
      </c>
    </row>
    <row r="75" spans="1:3" ht="78.75" customHeight="1" x14ac:dyDescent="0.2">
      <c r="A75" s="44" t="s">
        <v>481</v>
      </c>
      <c r="B75" s="18" t="s">
        <v>501</v>
      </c>
      <c r="C75" s="3">
        <v>288</v>
      </c>
    </row>
    <row r="76" spans="1:3" ht="47.25" x14ac:dyDescent="0.2">
      <c r="A76" s="45" t="s">
        <v>35</v>
      </c>
      <c r="B76" s="18" t="s">
        <v>174</v>
      </c>
      <c r="C76" s="3">
        <v>1200</v>
      </c>
    </row>
    <row r="77" spans="1:3" ht="31.5" customHeight="1" x14ac:dyDescent="0.2">
      <c r="A77" s="45" t="s">
        <v>437</v>
      </c>
      <c r="B77" s="18" t="s">
        <v>441</v>
      </c>
      <c r="C77" s="3">
        <v>15</v>
      </c>
    </row>
    <row r="78" spans="1:3" ht="78.75" x14ac:dyDescent="0.2">
      <c r="A78" s="45" t="s">
        <v>337</v>
      </c>
      <c r="B78" s="18" t="s">
        <v>339</v>
      </c>
      <c r="C78" s="3">
        <v>5790</v>
      </c>
    </row>
    <row r="79" spans="1:3" ht="78.75" customHeight="1" x14ac:dyDescent="0.2">
      <c r="A79" s="43" t="s">
        <v>338</v>
      </c>
      <c r="B79" s="18" t="s">
        <v>340</v>
      </c>
      <c r="C79" s="3">
        <v>220</v>
      </c>
    </row>
    <row r="80" spans="1:3" ht="63" x14ac:dyDescent="0.2">
      <c r="A80" s="43" t="s">
        <v>376</v>
      </c>
      <c r="B80" s="18" t="s">
        <v>442</v>
      </c>
      <c r="C80" s="3">
        <v>915</v>
      </c>
    </row>
    <row r="81" spans="1:3" ht="33.75" customHeight="1" x14ac:dyDescent="0.2">
      <c r="A81" s="70" t="s">
        <v>590</v>
      </c>
      <c r="B81" s="18" t="s">
        <v>591</v>
      </c>
      <c r="C81" s="4">
        <f>C85+C90+C82+C93</f>
        <v>1078.9000000000001</v>
      </c>
    </row>
    <row r="82" spans="1:3" ht="15.75" x14ac:dyDescent="0.2">
      <c r="A82" s="47" t="s">
        <v>592</v>
      </c>
      <c r="B82" s="18" t="s">
        <v>593</v>
      </c>
      <c r="C82" s="3">
        <f>C83</f>
        <v>-37.5</v>
      </c>
    </row>
    <row r="83" spans="1:3" ht="16.5" customHeight="1" x14ac:dyDescent="0.2">
      <c r="A83" s="45" t="s">
        <v>594</v>
      </c>
      <c r="B83" s="71" t="s">
        <v>595</v>
      </c>
      <c r="C83" s="3">
        <f>C84</f>
        <v>-37.5</v>
      </c>
    </row>
    <row r="84" spans="1:3" ht="15.75" x14ac:dyDescent="0.2">
      <c r="A84" s="44" t="s">
        <v>596</v>
      </c>
      <c r="B84" s="18" t="s">
        <v>597</v>
      </c>
      <c r="C84" s="3">
        <v>-37.5</v>
      </c>
    </row>
    <row r="85" spans="1:3" ht="15.75" x14ac:dyDescent="0.2">
      <c r="A85" s="42" t="s">
        <v>598</v>
      </c>
      <c r="B85" s="18" t="s">
        <v>599</v>
      </c>
      <c r="C85" s="3">
        <f>C86+C87+C88+C89</f>
        <v>895.2</v>
      </c>
    </row>
    <row r="86" spans="1:3" ht="15.75" x14ac:dyDescent="0.2">
      <c r="A86" s="45" t="s">
        <v>600</v>
      </c>
      <c r="B86" s="18" t="s">
        <v>601</v>
      </c>
      <c r="C86" s="3">
        <v>534.29999999999995</v>
      </c>
    </row>
    <row r="87" spans="1:3" ht="31.5" x14ac:dyDescent="0.2">
      <c r="A87" s="45" t="s">
        <v>602</v>
      </c>
      <c r="B87" s="18" t="s">
        <v>603</v>
      </c>
      <c r="C87" s="3">
        <v>55.4</v>
      </c>
    </row>
    <row r="88" spans="1:3" ht="15.75" x14ac:dyDescent="0.2">
      <c r="A88" s="45" t="s">
        <v>604</v>
      </c>
      <c r="B88" s="18" t="s">
        <v>605</v>
      </c>
      <c r="C88" s="3">
        <v>287.89999999999998</v>
      </c>
    </row>
    <row r="89" spans="1:3" ht="17.25" customHeight="1" x14ac:dyDescent="0.2">
      <c r="A89" s="45" t="s">
        <v>606</v>
      </c>
      <c r="B89" s="18" t="s">
        <v>607</v>
      </c>
      <c r="C89" s="3">
        <v>17.600000000000001</v>
      </c>
    </row>
    <row r="90" spans="1:3" ht="31.5" x14ac:dyDescent="0.2">
      <c r="A90" s="42" t="s">
        <v>608</v>
      </c>
      <c r="B90" s="18" t="s">
        <v>609</v>
      </c>
      <c r="C90" s="3">
        <f>C91+C92</f>
        <v>132.9</v>
      </c>
    </row>
    <row r="91" spans="1:3" ht="15.75" x14ac:dyDescent="0.2">
      <c r="A91" s="45" t="s">
        <v>610</v>
      </c>
      <c r="B91" s="18" t="s">
        <v>611</v>
      </c>
      <c r="C91" s="3">
        <v>75.3</v>
      </c>
    </row>
    <row r="92" spans="1:3" ht="31.5" x14ac:dyDescent="0.2">
      <c r="A92" s="45" t="s">
        <v>612</v>
      </c>
      <c r="B92" s="18" t="s">
        <v>613</v>
      </c>
      <c r="C92" s="3">
        <v>57.6</v>
      </c>
    </row>
    <row r="93" spans="1:3" ht="31.5" x14ac:dyDescent="0.2">
      <c r="A93" s="42" t="s">
        <v>614</v>
      </c>
      <c r="B93" s="18" t="s">
        <v>615</v>
      </c>
      <c r="C93" s="3">
        <f>C94</f>
        <v>88.3</v>
      </c>
    </row>
    <row r="94" spans="1:3" ht="31.5" x14ac:dyDescent="0.2">
      <c r="A94" s="45" t="s">
        <v>614</v>
      </c>
      <c r="B94" s="18" t="s">
        <v>616</v>
      </c>
      <c r="C94" s="3">
        <v>88.3</v>
      </c>
    </row>
    <row r="95" spans="1:3" ht="35.25" customHeight="1" x14ac:dyDescent="0.2">
      <c r="A95" s="47" t="s">
        <v>90</v>
      </c>
      <c r="B95" s="18" t="s">
        <v>175</v>
      </c>
      <c r="C95" s="3">
        <f>C96+C98+C100+C105</f>
        <v>264009.8</v>
      </c>
    </row>
    <row r="96" spans="1:3" ht="64.5" customHeight="1" x14ac:dyDescent="0.2">
      <c r="A96" s="41" t="s">
        <v>91</v>
      </c>
      <c r="B96" s="18" t="s">
        <v>176</v>
      </c>
      <c r="C96" s="3">
        <f>C97</f>
        <v>86205.1</v>
      </c>
    </row>
    <row r="97" spans="1:3" ht="63" x14ac:dyDescent="0.2">
      <c r="A97" s="45" t="s">
        <v>97</v>
      </c>
      <c r="B97" s="18" t="s">
        <v>177</v>
      </c>
      <c r="C97" s="3">
        <v>86205.1</v>
      </c>
    </row>
    <row r="98" spans="1:3" ht="31.5" x14ac:dyDescent="0.2">
      <c r="A98" s="42" t="s">
        <v>127</v>
      </c>
      <c r="B98" s="18" t="s">
        <v>178</v>
      </c>
      <c r="C98" s="3">
        <f>C99</f>
        <v>77952.7</v>
      </c>
    </row>
    <row r="99" spans="1:3" ht="31.5" customHeight="1" x14ac:dyDescent="0.2">
      <c r="A99" s="45" t="s">
        <v>126</v>
      </c>
      <c r="B99" s="18" t="s">
        <v>179</v>
      </c>
      <c r="C99" s="3">
        <v>77952.7</v>
      </c>
    </row>
    <row r="100" spans="1:3" ht="78" customHeight="1" x14ac:dyDescent="0.2">
      <c r="A100" s="41" t="s">
        <v>93</v>
      </c>
      <c r="B100" s="18" t="s">
        <v>180</v>
      </c>
      <c r="C100" s="3">
        <f>C103+C101</f>
        <v>98557</v>
      </c>
    </row>
    <row r="101" spans="1:3" ht="78.75" x14ac:dyDescent="0.2">
      <c r="A101" s="45" t="s">
        <v>94</v>
      </c>
      <c r="B101" s="18" t="s">
        <v>181</v>
      </c>
      <c r="C101" s="3">
        <f>C102</f>
        <v>13257</v>
      </c>
    </row>
    <row r="102" spans="1:3" ht="81" customHeight="1" x14ac:dyDescent="0.2">
      <c r="A102" s="46" t="s">
        <v>65</v>
      </c>
      <c r="B102" s="18" t="s">
        <v>182</v>
      </c>
      <c r="C102" s="3">
        <v>13257</v>
      </c>
    </row>
    <row r="103" spans="1:3" ht="78.75" x14ac:dyDescent="0.2">
      <c r="A103" s="45" t="s">
        <v>95</v>
      </c>
      <c r="B103" s="18" t="s">
        <v>183</v>
      </c>
      <c r="C103" s="3">
        <f>C104</f>
        <v>85300</v>
      </c>
    </row>
    <row r="104" spans="1:3" ht="78.75" x14ac:dyDescent="0.2">
      <c r="A104" s="46" t="s">
        <v>96</v>
      </c>
      <c r="B104" s="18" t="s">
        <v>184</v>
      </c>
      <c r="C104" s="3">
        <v>85300</v>
      </c>
    </row>
    <row r="105" spans="1:3" ht="21.75" customHeight="1" x14ac:dyDescent="0.2">
      <c r="A105" s="42" t="s">
        <v>100</v>
      </c>
      <c r="B105" s="18" t="s">
        <v>185</v>
      </c>
      <c r="C105" s="3">
        <f>C106</f>
        <v>1295</v>
      </c>
    </row>
    <row r="106" spans="1:3" ht="47.25" x14ac:dyDescent="0.2">
      <c r="A106" s="45" t="s">
        <v>101</v>
      </c>
      <c r="B106" s="18" t="s">
        <v>186</v>
      </c>
      <c r="C106" s="3">
        <f>C107</f>
        <v>1295</v>
      </c>
    </row>
    <row r="107" spans="1:3" ht="49.5" customHeight="1" x14ac:dyDescent="0.2">
      <c r="A107" s="46" t="s">
        <v>102</v>
      </c>
      <c r="B107" s="35" t="s">
        <v>187</v>
      </c>
      <c r="C107" s="3">
        <v>1295</v>
      </c>
    </row>
    <row r="108" spans="1:3" ht="15.75" x14ac:dyDescent="0.2">
      <c r="A108" s="34" t="s">
        <v>103</v>
      </c>
      <c r="B108" s="35" t="s">
        <v>188</v>
      </c>
      <c r="C108" s="3">
        <f>C109+C116+C124</f>
        <v>872540.8</v>
      </c>
    </row>
    <row r="109" spans="1:3" ht="15.75" x14ac:dyDescent="0.2">
      <c r="A109" s="41" t="s">
        <v>104</v>
      </c>
      <c r="B109" s="35" t="s">
        <v>189</v>
      </c>
      <c r="C109" s="3">
        <f>C110+C111+C112+C113+C114+C115</f>
        <v>338902.3</v>
      </c>
    </row>
    <row r="110" spans="1:3" ht="31.5" x14ac:dyDescent="0.2">
      <c r="A110" s="45" t="s">
        <v>71</v>
      </c>
      <c r="B110" s="35" t="s">
        <v>190</v>
      </c>
      <c r="C110" s="3">
        <v>121851.9</v>
      </c>
    </row>
    <row r="111" spans="1:3" ht="31.5" x14ac:dyDescent="0.2">
      <c r="A111" s="45" t="s">
        <v>484</v>
      </c>
      <c r="B111" s="48" t="s">
        <v>502</v>
      </c>
      <c r="C111" s="3">
        <v>273.60000000000002</v>
      </c>
    </row>
    <row r="112" spans="1:3" ht="15.75" x14ac:dyDescent="0.2">
      <c r="A112" s="43" t="s">
        <v>72</v>
      </c>
      <c r="B112" s="35" t="s">
        <v>191</v>
      </c>
      <c r="C112" s="3">
        <v>39417.599999999999</v>
      </c>
    </row>
    <row r="113" spans="1:3" ht="15.75" x14ac:dyDescent="0.2">
      <c r="A113" s="43" t="s">
        <v>73</v>
      </c>
      <c r="B113" s="35" t="s">
        <v>192</v>
      </c>
      <c r="C113" s="3">
        <v>133788.6</v>
      </c>
    </row>
    <row r="114" spans="1:3" ht="15" customHeight="1" x14ac:dyDescent="0.2">
      <c r="A114" s="43" t="s">
        <v>483</v>
      </c>
      <c r="B114" s="48" t="s">
        <v>503</v>
      </c>
      <c r="C114" s="3">
        <v>5.9</v>
      </c>
    </row>
    <row r="115" spans="1:3" ht="33" customHeight="1" x14ac:dyDescent="0.2">
      <c r="A115" s="45" t="s">
        <v>120</v>
      </c>
      <c r="B115" s="35" t="s">
        <v>193</v>
      </c>
      <c r="C115" s="3">
        <v>43564.7</v>
      </c>
    </row>
    <row r="116" spans="1:3" ht="15.75" x14ac:dyDescent="0.2">
      <c r="A116" s="41" t="s">
        <v>105</v>
      </c>
      <c r="B116" s="35" t="s">
        <v>194</v>
      </c>
      <c r="C116" s="3">
        <f>C117+C119+C122+C120</f>
        <v>114517</v>
      </c>
    </row>
    <row r="117" spans="1:3" ht="47.25" x14ac:dyDescent="0.2">
      <c r="A117" s="45" t="s">
        <v>293</v>
      </c>
      <c r="B117" s="35" t="s">
        <v>195</v>
      </c>
      <c r="C117" s="3">
        <f>C118</f>
        <v>25000</v>
      </c>
    </row>
    <row r="118" spans="1:3" ht="63" x14ac:dyDescent="0.2">
      <c r="A118" s="39" t="s">
        <v>294</v>
      </c>
      <c r="B118" s="35" t="s">
        <v>196</v>
      </c>
      <c r="C118" s="3">
        <v>25000</v>
      </c>
    </row>
    <row r="119" spans="1:3" ht="31.5" x14ac:dyDescent="0.2">
      <c r="A119" s="45" t="s">
        <v>295</v>
      </c>
      <c r="B119" s="35" t="s">
        <v>197</v>
      </c>
      <c r="C119" s="3">
        <v>85397</v>
      </c>
    </row>
    <row r="120" spans="1:3" ht="46.5" customHeight="1" x14ac:dyDescent="0.25">
      <c r="A120" s="49" t="s">
        <v>38</v>
      </c>
      <c r="B120" s="35" t="s">
        <v>198</v>
      </c>
      <c r="C120" s="3">
        <f>C121</f>
        <v>1120</v>
      </c>
    </row>
    <row r="121" spans="1:3" ht="63" x14ac:dyDescent="0.2">
      <c r="A121" s="39" t="s">
        <v>44</v>
      </c>
      <c r="B121" s="35" t="s">
        <v>199</v>
      </c>
      <c r="C121" s="3">
        <v>1120</v>
      </c>
    </row>
    <row r="122" spans="1:3" ht="31.5" x14ac:dyDescent="0.2">
      <c r="A122" s="43" t="s">
        <v>296</v>
      </c>
      <c r="B122" s="35" t="s">
        <v>200</v>
      </c>
      <c r="C122" s="3">
        <f>C123</f>
        <v>3000</v>
      </c>
    </row>
    <row r="123" spans="1:3" ht="31.5" x14ac:dyDescent="0.2">
      <c r="A123" s="39" t="s">
        <v>297</v>
      </c>
      <c r="B123" s="35" t="s">
        <v>201</v>
      </c>
      <c r="C123" s="3">
        <v>3000</v>
      </c>
    </row>
    <row r="124" spans="1:3" ht="15.75" x14ac:dyDescent="0.2">
      <c r="A124" s="37" t="s">
        <v>106</v>
      </c>
      <c r="B124" s="35" t="s">
        <v>202</v>
      </c>
      <c r="C124" s="36">
        <f>C125</f>
        <v>419121.5</v>
      </c>
    </row>
    <row r="125" spans="1:3" ht="19.5" customHeight="1" x14ac:dyDescent="0.2">
      <c r="A125" s="38" t="s">
        <v>115</v>
      </c>
      <c r="B125" s="35" t="s">
        <v>203</v>
      </c>
      <c r="C125" s="36">
        <f>C126+C127+C128</f>
        <v>419121.5</v>
      </c>
    </row>
    <row r="126" spans="1:3" ht="47.25" x14ac:dyDescent="0.2">
      <c r="A126" s="39" t="s">
        <v>482</v>
      </c>
      <c r="B126" s="35" t="s">
        <v>504</v>
      </c>
      <c r="C126" s="36">
        <v>150225.79999999999</v>
      </c>
    </row>
    <row r="127" spans="1:3" ht="36" customHeight="1" x14ac:dyDescent="0.2">
      <c r="A127" s="39" t="s">
        <v>116</v>
      </c>
      <c r="B127" s="35" t="s">
        <v>204</v>
      </c>
      <c r="C127" s="36">
        <v>255703.9</v>
      </c>
    </row>
    <row r="128" spans="1:3" ht="47.25" x14ac:dyDescent="0.2">
      <c r="A128" s="39" t="s">
        <v>473</v>
      </c>
      <c r="B128" s="35" t="s">
        <v>205</v>
      </c>
      <c r="C128" s="36">
        <v>13191.8</v>
      </c>
    </row>
    <row r="129" spans="1:5" ht="31.5" x14ac:dyDescent="0.2">
      <c r="A129" s="34" t="s">
        <v>74</v>
      </c>
      <c r="B129" s="35" t="s">
        <v>206</v>
      </c>
      <c r="C129" s="36">
        <f>C130+C137</f>
        <v>54763.8</v>
      </c>
    </row>
    <row r="130" spans="1:5" ht="15.75" x14ac:dyDescent="0.2">
      <c r="A130" s="41" t="s">
        <v>75</v>
      </c>
      <c r="B130" s="18" t="s">
        <v>207</v>
      </c>
      <c r="C130" s="3">
        <f>C131+C133+C135</f>
        <v>4010</v>
      </c>
    </row>
    <row r="131" spans="1:5" ht="31.5" x14ac:dyDescent="0.2">
      <c r="A131" s="45" t="s">
        <v>330</v>
      </c>
      <c r="B131" s="18" t="s">
        <v>341</v>
      </c>
      <c r="C131" s="3">
        <f>C132</f>
        <v>800</v>
      </c>
    </row>
    <row r="132" spans="1:5" ht="78.75" customHeight="1" x14ac:dyDescent="0.2">
      <c r="A132" s="44" t="s">
        <v>331</v>
      </c>
      <c r="B132" s="18" t="s">
        <v>342</v>
      </c>
      <c r="C132" s="3">
        <v>800</v>
      </c>
      <c r="E132" s="2"/>
    </row>
    <row r="133" spans="1:5" ht="31.5" x14ac:dyDescent="0.2">
      <c r="A133" s="45" t="s">
        <v>114</v>
      </c>
      <c r="B133" s="18" t="s">
        <v>208</v>
      </c>
      <c r="C133" s="3">
        <f>C134</f>
        <v>410</v>
      </c>
    </row>
    <row r="134" spans="1:5" ht="62.25" customHeight="1" x14ac:dyDescent="0.2">
      <c r="A134" s="46" t="s">
        <v>113</v>
      </c>
      <c r="B134" s="18" t="s">
        <v>209</v>
      </c>
      <c r="C134" s="3">
        <v>410</v>
      </c>
    </row>
    <row r="135" spans="1:5" ht="15.75" x14ac:dyDescent="0.2">
      <c r="A135" s="43" t="s">
        <v>76</v>
      </c>
      <c r="B135" s="18" t="s">
        <v>210</v>
      </c>
      <c r="C135" s="3">
        <f>C136</f>
        <v>2800</v>
      </c>
    </row>
    <row r="136" spans="1:5" ht="31.5" customHeight="1" x14ac:dyDescent="0.2">
      <c r="A136" s="46" t="s">
        <v>77</v>
      </c>
      <c r="B136" s="18" t="s">
        <v>211</v>
      </c>
      <c r="C136" s="3">
        <v>2800</v>
      </c>
    </row>
    <row r="137" spans="1:5" ht="15.75" x14ac:dyDescent="0.2">
      <c r="A137" s="41" t="s">
        <v>78</v>
      </c>
      <c r="B137" s="18" t="s">
        <v>212</v>
      </c>
      <c r="C137" s="3">
        <f>C140+C138</f>
        <v>50753.8</v>
      </c>
    </row>
    <row r="138" spans="1:5" ht="31.5" x14ac:dyDescent="0.2">
      <c r="A138" s="45" t="s">
        <v>119</v>
      </c>
      <c r="B138" s="18" t="s">
        <v>213</v>
      </c>
      <c r="C138" s="3">
        <f>C139</f>
        <v>7249.3</v>
      </c>
    </row>
    <row r="139" spans="1:5" ht="33.75" customHeight="1" x14ac:dyDescent="0.2">
      <c r="A139" s="44" t="s">
        <v>118</v>
      </c>
      <c r="B139" s="18" t="s">
        <v>214</v>
      </c>
      <c r="C139" s="3">
        <v>7249.3</v>
      </c>
    </row>
    <row r="140" spans="1:5" ht="15.75" x14ac:dyDescent="0.2">
      <c r="A140" s="43" t="s">
        <v>79</v>
      </c>
      <c r="B140" s="18" t="s">
        <v>215</v>
      </c>
      <c r="C140" s="3">
        <f>C141</f>
        <v>43504.5</v>
      </c>
    </row>
    <row r="141" spans="1:5" ht="31.5" x14ac:dyDescent="0.2">
      <c r="A141" s="44" t="s">
        <v>80</v>
      </c>
      <c r="B141" s="18" t="s">
        <v>216</v>
      </c>
      <c r="C141" s="3">
        <v>43504.5</v>
      </c>
    </row>
    <row r="142" spans="1:5" ht="31.5" x14ac:dyDescent="0.2">
      <c r="A142" s="34" t="s">
        <v>0</v>
      </c>
      <c r="B142" s="35" t="s">
        <v>217</v>
      </c>
      <c r="C142" s="36">
        <f>C143</f>
        <v>304638.90000000002</v>
      </c>
    </row>
    <row r="143" spans="1:5" ht="78.75" x14ac:dyDescent="0.2">
      <c r="A143" s="41" t="s">
        <v>474</v>
      </c>
      <c r="B143" s="18" t="s">
        <v>218</v>
      </c>
      <c r="C143" s="3">
        <f>C144</f>
        <v>304638.90000000002</v>
      </c>
    </row>
    <row r="144" spans="1:5" ht="94.5" customHeight="1" x14ac:dyDescent="0.2">
      <c r="A144" s="43" t="s">
        <v>475</v>
      </c>
      <c r="B144" s="18" t="s">
        <v>219</v>
      </c>
      <c r="C144" s="3">
        <f>C145</f>
        <v>304638.90000000002</v>
      </c>
    </row>
    <row r="145" spans="1:4" ht="110.25" x14ac:dyDescent="0.2">
      <c r="A145" s="44" t="s">
        <v>67</v>
      </c>
      <c r="B145" s="18" t="s">
        <v>220</v>
      </c>
      <c r="C145" s="3">
        <v>304638.90000000002</v>
      </c>
    </row>
    <row r="146" spans="1:4" ht="15.75" x14ac:dyDescent="0.2">
      <c r="A146" s="34" t="s">
        <v>1</v>
      </c>
      <c r="B146" s="35" t="s">
        <v>221</v>
      </c>
      <c r="C146" s="36">
        <f>C147</f>
        <v>4068.1</v>
      </c>
    </row>
    <row r="147" spans="1:4" ht="31.5" x14ac:dyDescent="0.2">
      <c r="A147" s="37" t="s">
        <v>81</v>
      </c>
      <c r="B147" s="35" t="s">
        <v>222</v>
      </c>
      <c r="C147" s="36">
        <f>C148</f>
        <v>4068.1</v>
      </c>
    </row>
    <row r="148" spans="1:4" ht="47.25" x14ac:dyDescent="0.2">
      <c r="A148" s="38" t="s">
        <v>617</v>
      </c>
      <c r="B148" s="35" t="s">
        <v>618</v>
      </c>
      <c r="C148" s="36">
        <v>4068.1</v>
      </c>
    </row>
    <row r="149" spans="1:4" ht="15.75" x14ac:dyDescent="0.2">
      <c r="A149" s="47" t="s">
        <v>2</v>
      </c>
      <c r="B149" s="18" t="s">
        <v>223</v>
      </c>
      <c r="C149" s="3">
        <f>C150+C152+C154++C156+C158+C161+C164+C165+C166+C170+C172+C174+C176+C178</f>
        <v>754021.7</v>
      </c>
      <c r="D149" s="2"/>
    </row>
    <row r="150" spans="1:4" ht="78.75" x14ac:dyDescent="0.2">
      <c r="A150" s="42" t="s">
        <v>98</v>
      </c>
      <c r="B150" s="18" t="s">
        <v>224</v>
      </c>
      <c r="C150" s="3">
        <f>C151</f>
        <v>900</v>
      </c>
      <c r="D150" s="2"/>
    </row>
    <row r="151" spans="1:4" ht="78.75" x14ac:dyDescent="0.2">
      <c r="A151" s="45" t="s">
        <v>99</v>
      </c>
      <c r="B151" s="18" t="s">
        <v>225</v>
      </c>
      <c r="C151" s="3">
        <v>900</v>
      </c>
    </row>
    <row r="152" spans="1:4" ht="31.5" x14ac:dyDescent="0.2">
      <c r="A152" s="42" t="s">
        <v>619</v>
      </c>
      <c r="B152" s="18" t="s">
        <v>620</v>
      </c>
      <c r="C152" s="3">
        <f>C153</f>
        <v>35</v>
      </c>
    </row>
    <row r="153" spans="1:4" ht="47.25" x14ac:dyDescent="0.2">
      <c r="A153" s="45" t="s">
        <v>621</v>
      </c>
      <c r="B153" s="18" t="s">
        <v>622</v>
      </c>
      <c r="C153" s="3">
        <v>35</v>
      </c>
    </row>
    <row r="154" spans="1:4" ht="31.5" x14ac:dyDescent="0.2">
      <c r="A154" s="42" t="s">
        <v>377</v>
      </c>
      <c r="B154" s="18" t="s">
        <v>445</v>
      </c>
      <c r="C154" s="3">
        <f>C155</f>
        <v>300</v>
      </c>
    </row>
    <row r="155" spans="1:4" ht="34.5" customHeight="1" x14ac:dyDescent="0.2">
      <c r="A155" s="45" t="s">
        <v>378</v>
      </c>
      <c r="B155" s="18" t="s">
        <v>446</v>
      </c>
      <c r="C155" s="3">
        <v>300</v>
      </c>
    </row>
    <row r="156" spans="1:4" ht="33" customHeight="1" x14ac:dyDescent="0.2">
      <c r="A156" s="42" t="s">
        <v>3</v>
      </c>
      <c r="B156" s="18" t="s">
        <v>226</v>
      </c>
      <c r="C156" s="3">
        <f>C157</f>
        <v>4506.1000000000004</v>
      </c>
    </row>
    <row r="157" spans="1:4" ht="49.5" customHeight="1" x14ac:dyDescent="0.2">
      <c r="A157" s="43" t="s">
        <v>4</v>
      </c>
      <c r="B157" s="18" t="s">
        <v>227</v>
      </c>
      <c r="C157" s="3">
        <v>4506.1000000000004</v>
      </c>
    </row>
    <row r="158" spans="1:4" ht="19.5" customHeight="1" x14ac:dyDescent="0.2">
      <c r="A158" s="42" t="s">
        <v>623</v>
      </c>
      <c r="B158" s="18" t="s">
        <v>624</v>
      </c>
      <c r="C158" s="3">
        <f>C159</f>
        <v>4.7</v>
      </c>
    </row>
    <row r="159" spans="1:4" ht="47.25" x14ac:dyDescent="0.2">
      <c r="A159" s="45" t="s">
        <v>625</v>
      </c>
      <c r="B159" s="18" t="s">
        <v>626</v>
      </c>
      <c r="C159" s="3">
        <f>C160+E162</f>
        <v>4.7</v>
      </c>
    </row>
    <row r="160" spans="1:4" ht="63" customHeight="1" x14ac:dyDescent="0.2">
      <c r="A160" s="44" t="s">
        <v>627</v>
      </c>
      <c r="B160" s="18" t="s">
        <v>628</v>
      </c>
      <c r="C160" s="3">
        <v>4.7</v>
      </c>
    </row>
    <row r="161" spans="1:3" ht="96" customHeight="1" x14ac:dyDescent="0.2">
      <c r="A161" s="42" t="s">
        <v>629</v>
      </c>
      <c r="B161" s="18" t="s">
        <v>630</v>
      </c>
      <c r="C161" s="3">
        <f>C162</f>
        <v>251.2</v>
      </c>
    </row>
    <row r="162" spans="1:3" ht="18" customHeight="1" x14ac:dyDescent="0.2">
      <c r="A162" s="45" t="s">
        <v>381</v>
      </c>
      <c r="B162" s="18" t="s">
        <v>505</v>
      </c>
      <c r="C162" s="3">
        <f>C163</f>
        <v>251.2</v>
      </c>
    </row>
    <row r="163" spans="1:3" ht="63" customHeight="1" x14ac:dyDescent="0.2">
      <c r="A163" s="44" t="s">
        <v>382</v>
      </c>
      <c r="B163" s="18" t="s">
        <v>506</v>
      </c>
      <c r="C163" s="3">
        <v>251.2</v>
      </c>
    </row>
    <row r="164" spans="1:3" ht="18.75" customHeight="1" x14ac:dyDescent="0.2">
      <c r="A164" s="42" t="s">
        <v>5</v>
      </c>
      <c r="B164" s="18" t="s">
        <v>228</v>
      </c>
      <c r="C164" s="3">
        <v>4258.8</v>
      </c>
    </row>
    <row r="165" spans="1:3" ht="31.5" x14ac:dyDescent="0.2">
      <c r="A165" s="42" t="s">
        <v>19</v>
      </c>
      <c r="B165" s="18" t="s">
        <v>229</v>
      </c>
      <c r="C165" s="3">
        <v>13310</v>
      </c>
    </row>
    <row r="166" spans="1:3" ht="31.5" x14ac:dyDescent="0.2">
      <c r="A166" s="42" t="s">
        <v>111</v>
      </c>
      <c r="B166" s="18" t="s">
        <v>230</v>
      </c>
      <c r="C166" s="3">
        <f>C167+C169</f>
        <v>694663.4</v>
      </c>
    </row>
    <row r="167" spans="1:3" ht="47.25" x14ac:dyDescent="0.2">
      <c r="A167" s="45" t="s">
        <v>112</v>
      </c>
      <c r="B167" s="18" t="s">
        <v>231</v>
      </c>
      <c r="C167" s="3">
        <f>C168</f>
        <v>118.7</v>
      </c>
    </row>
    <row r="168" spans="1:3" ht="63" x14ac:dyDescent="0.2">
      <c r="A168" s="44" t="s">
        <v>110</v>
      </c>
      <c r="B168" s="18" t="s">
        <v>232</v>
      </c>
      <c r="C168" s="3">
        <v>118.7</v>
      </c>
    </row>
    <row r="169" spans="1:3" ht="31.5" x14ac:dyDescent="0.2">
      <c r="A169" s="45" t="s">
        <v>109</v>
      </c>
      <c r="B169" s="18" t="s">
        <v>233</v>
      </c>
      <c r="C169" s="3">
        <v>694544.7</v>
      </c>
    </row>
    <row r="170" spans="1:3" ht="47.25" x14ac:dyDescent="0.2">
      <c r="A170" s="42" t="s">
        <v>370</v>
      </c>
      <c r="B170" s="18" t="s">
        <v>443</v>
      </c>
      <c r="C170" s="3">
        <f>C171</f>
        <v>184.2</v>
      </c>
    </row>
    <row r="171" spans="1:3" ht="49.5" customHeight="1" x14ac:dyDescent="0.2">
      <c r="A171" s="38" t="s">
        <v>371</v>
      </c>
      <c r="B171" s="18" t="s">
        <v>444</v>
      </c>
      <c r="C171" s="3">
        <v>184.2</v>
      </c>
    </row>
    <row r="172" spans="1:3" ht="47.25" customHeight="1" x14ac:dyDescent="0.2">
      <c r="A172" s="41" t="s">
        <v>351</v>
      </c>
      <c r="B172" s="18" t="s">
        <v>234</v>
      </c>
      <c r="C172" s="3">
        <f>C173</f>
        <v>1245.0999999999999</v>
      </c>
    </row>
    <row r="173" spans="1:3" ht="62.25" customHeight="1" x14ac:dyDescent="0.2">
      <c r="A173" s="43" t="s">
        <v>350</v>
      </c>
      <c r="B173" s="18" t="s">
        <v>235</v>
      </c>
      <c r="C173" s="3">
        <v>1245.0999999999999</v>
      </c>
    </row>
    <row r="174" spans="1:3" ht="47.25" customHeight="1" x14ac:dyDescent="0.2">
      <c r="A174" s="37" t="s">
        <v>20</v>
      </c>
      <c r="B174" s="18" t="s">
        <v>236</v>
      </c>
      <c r="C174" s="3">
        <f>C175</f>
        <v>11052.4</v>
      </c>
    </row>
    <row r="175" spans="1:3" ht="81" customHeight="1" x14ac:dyDescent="0.2">
      <c r="A175" s="38" t="s">
        <v>21</v>
      </c>
      <c r="B175" s="18" t="s">
        <v>237</v>
      </c>
      <c r="C175" s="3">
        <v>11052.4</v>
      </c>
    </row>
    <row r="176" spans="1:3" ht="31.5" x14ac:dyDescent="0.2">
      <c r="A176" s="37" t="s">
        <v>379</v>
      </c>
      <c r="B176" s="18" t="s">
        <v>507</v>
      </c>
      <c r="C176" s="3">
        <f>C177</f>
        <v>3522.3</v>
      </c>
    </row>
    <row r="177" spans="1:4" ht="47.25" x14ac:dyDescent="0.2">
      <c r="A177" s="38" t="s">
        <v>380</v>
      </c>
      <c r="B177" s="18" t="s">
        <v>508</v>
      </c>
      <c r="C177" s="3">
        <v>3522.3</v>
      </c>
    </row>
    <row r="178" spans="1:4" ht="31.5" x14ac:dyDescent="0.2">
      <c r="A178" s="42" t="s">
        <v>6</v>
      </c>
      <c r="B178" s="18" t="s">
        <v>238</v>
      </c>
      <c r="C178" s="3">
        <f>C179</f>
        <v>19788.5</v>
      </c>
    </row>
    <row r="179" spans="1:4" ht="47.25" x14ac:dyDescent="0.2">
      <c r="A179" s="45" t="s">
        <v>7</v>
      </c>
      <c r="B179" s="18" t="s">
        <v>239</v>
      </c>
      <c r="C179" s="3">
        <v>19788.5</v>
      </c>
    </row>
    <row r="180" spans="1:4" ht="15.75" x14ac:dyDescent="0.2">
      <c r="A180" s="40" t="s">
        <v>8</v>
      </c>
      <c r="B180" s="35" t="s">
        <v>240</v>
      </c>
      <c r="C180" s="3">
        <f>C181</f>
        <v>15544.2</v>
      </c>
    </row>
    <row r="181" spans="1:4" ht="15.75" x14ac:dyDescent="0.2">
      <c r="A181" s="41" t="s">
        <v>9</v>
      </c>
      <c r="B181" s="35" t="s">
        <v>241</v>
      </c>
      <c r="C181" s="3">
        <f>C182</f>
        <v>15544.2</v>
      </c>
    </row>
    <row r="182" spans="1:4" ht="31.5" x14ac:dyDescent="0.2">
      <c r="A182" s="45" t="s">
        <v>11</v>
      </c>
      <c r="B182" s="35" t="s">
        <v>242</v>
      </c>
      <c r="C182" s="3">
        <v>15544.2</v>
      </c>
    </row>
    <row r="183" spans="1:4" ht="15.75" x14ac:dyDescent="0.2">
      <c r="A183" s="5" t="s">
        <v>12</v>
      </c>
      <c r="B183" s="14" t="s">
        <v>243</v>
      </c>
      <c r="C183" s="4">
        <f>C184+C326+C329+C332+C344</f>
        <v>19281779.899999999</v>
      </c>
      <c r="D183" s="2"/>
    </row>
    <row r="184" spans="1:4" ht="31.5" x14ac:dyDescent="0.2">
      <c r="A184" s="15" t="s">
        <v>276</v>
      </c>
      <c r="B184" s="6" t="s">
        <v>244</v>
      </c>
      <c r="C184" s="3">
        <f>C185+C190+C248+C284+C322</f>
        <v>19506818.899999999</v>
      </c>
      <c r="D184" s="2"/>
    </row>
    <row r="185" spans="1:4" ht="15.75" x14ac:dyDescent="0.25">
      <c r="A185" s="16" t="s">
        <v>660</v>
      </c>
      <c r="B185" s="6" t="s">
        <v>245</v>
      </c>
      <c r="C185" s="3">
        <f>C186+C188</f>
        <v>5654988.5</v>
      </c>
    </row>
    <row r="186" spans="1:4" ht="15.75" x14ac:dyDescent="0.25">
      <c r="A186" s="11" t="s">
        <v>13</v>
      </c>
      <c r="B186" s="6" t="s">
        <v>246</v>
      </c>
      <c r="C186" s="3">
        <f>C187</f>
        <v>5019092.5</v>
      </c>
    </row>
    <row r="187" spans="1:4" ht="31.5" x14ac:dyDescent="0.2">
      <c r="A187" s="10" t="s">
        <v>14</v>
      </c>
      <c r="B187" s="6" t="s">
        <v>247</v>
      </c>
      <c r="C187" s="3">
        <v>5019092.5</v>
      </c>
    </row>
    <row r="188" spans="1:4" ht="31.5" x14ac:dyDescent="0.25">
      <c r="A188" s="11" t="s">
        <v>123</v>
      </c>
      <c r="B188" s="6" t="s">
        <v>248</v>
      </c>
      <c r="C188" s="3">
        <f>C189</f>
        <v>635896</v>
      </c>
    </row>
    <row r="189" spans="1:4" ht="31.5" customHeight="1" x14ac:dyDescent="0.2">
      <c r="A189" s="10" t="s">
        <v>124</v>
      </c>
      <c r="B189" s="6" t="s">
        <v>249</v>
      </c>
      <c r="C189" s="3">
        <f>635896</f>
        <v>635896</v>
      </c>
    </row>
    <row r="190" spans="1:4" ht="31.5" x14ac:dyDescent="0.25">
      <c r="A190" s="8" t="s">
        <v>279</v>
      </c>
      <c r="B190" s="6" t="s">
        <v>250</v>
      </c>
      <c r="C190" s="3">
        <f>C191+C193+C195+C197+C198+C200+C201+C202+C203+C205+C206+C207+C208+C209+C210+C211+C212+C213+C214+C215+C216+C217+C218+C219+C220+C221+C222+C223+C225+C226+C228+C229+C231+C233+C234+C236++C238+C240+C242+C244+C246</f>
        <v>5955395.2999999998</v>
      </c>
      <c r="D190" s="50"/>
    </row>
    <row r="191" spans="1:4" ht="30" customHeight="1" x14ac:dyDescent="0.25">
      <c r="A191" s="11" t="s">
        <v>427</v>
      </c>
      <c r="B191" s="6" t="s">
        <v>509</v>
      </c>
      <c r="C191" s="3">
        <f>C192</f>
        <v>147056.20000000001</v>
      </c>
    </row>
    <row r="192" spans="1:4" ht="47.25" customHeight="1" x14ac:dyDescent="0.25">
      <c r="A192" s="12" t="s">
        <v>428</v>
      </c>
      <c r="B192" s="6" t="s">
        <v>510</v>
      </c>
      <c r="C192" s="3">
        <v>147056.20000000001</v>
      </c>
    </row>
    <row r="193" spans="1:3" ht="63.75" customHeight="1" x14ac:dyDescent="0.25">
      <c r="A193" s="11" t="s">
        <v>385</v>
      </c>
      <c r="B193" s="18" t="s">
        <v>511</v>
      </c>
      <c r="C193" s="3">
        <f>C194</f>
        <v>3191.3</v>
      </c>
    </row>
    <row r="194" spans="1:3" ht="80.25" customHeight="1" x14ac:dyDescent="0.2">
      <c r="A194" s="10" t="s">
        <v>386</v>
      </c>
      <c r="B194" s="18" t="s">
        <v>512</v>
      </c>
      <c r="C194" s="3">
        <v>3191.3</v>
      </c>
    </row>
    <row r="195" spans="1:3" ht="18" customHeight="1" x14ac:dyDescent="0.2">
      <c r="A195" s="20" t="s">
        <v>411</v>
      </c>
      <c r="B195" s="18" t="s">
        <v>513</v>
      </c>
      <c r="C195" s="3">
        <f>C196</f>
        <v>353616.4</v>
      </c>
    </row>
    <row r="196" spans="1:3" ht="32.25" customHeight="1" x14ac:dyDescent="0.2">
      <c r="A196" s="21" t="s">
        <v>661</v>
      </c>
      <c r="B196" s="6" t="s">
        <v>513</v>
      </c>
      <c r="C196" s="3">
        <v>353616.4</v>
      </c>
    </row>
    <row r="197" spans="1:3" ht="31.5" x14ac:dyDescent="0.25">
      <c r="A197" s="11" t="s">
        <v>414</v>
      </c>
      <c r="B197" s="18" t="s">
        <v>514</v>
      </c>
      <c r="C197" s="3">
        <v>3800</v>
      </c>
    </row>
    <row r="198" spans="1:3" ht="32.25" customHeight="1" x14ac:dyDescent="0.2">
      <c r="A198" s="17" t="s">
        <v>334</v>
      </c>
      <c r="B198" s="18" t="s">
        <v>343</v>
      </c>
      <c r="C198" s="3">
        <f>C199</f>
        <v>2932758.1</v>
      </c>
    </row>
    <row r="199" spans="1:3" ht="47.25" x14ac:dyDescent="0.25">
      <c r="A199" s="19" t="s">
        <v>335</v>
      </c>
      <c r="B199" s="18" t="s">
        <v>344</v>
      </c>
      <c r="C199" s="3">
        <v>2932758.1</v>
      </c>
    </row>
    <row r="200" spans="1:3" ht="46.5" customHeight="1" x14ac:dyDescent="0.25">
      <c r="A200" s="11" t="s">
        <v>631</v>
      </c>
      <c r="B200" s="6" t="s">
        <v>632</v>
      </c>
      <c r="C200" s="3">
        <f>1540.2</f>
        <v>1540.2</v>
      </c>
    </row>
    <row r="201" spans="1:3" ht="96" customHeight="1" x14ac:dyDescent="0.25">
      <c r="A201" s="11" t="s">
        <v>633</v>
      </c>
      <c r="B201" s="6" t="s">
        <v>634</v>
      </c>
      <c r="C201" s="3">
        <v>5026</v>
      </c>
    </row>
    <row r="202" spans="1:3" ht="35.25" customHeight="1" x14ac:dyDescent="0.2">
      <c r="A202" s="20" t="s">
        <v>447</v>
      </c>
      <c r="B202" s="6" t="s">
        <v>448</v>
      </c>
      <c r="C202" s="3">
        <v>36082.6</v>
      </c>
    </row>
    <row r="203" spans="1:3" ht="49.5" customHeight="1" x14ac:dyDescent="0.2">
      <c r="A203" s="20" t="s">
        <v>387</v>
      </c>
      <c r="B203" s="6" t="s">
        <v>466</v>
      </c>
      <c r="C203" s="3">
        <f>C204</f>
        <v>6147.7</v>
      </c>
    </row>
    <row r="204" spans="1:3" ht="63" x14ac:dyDescent="0.25">
      <c r="A204" s="19" t="s">
        <v>388</v>
      </c>
      <c r="B204" s="6" t="s">
        <v>467</v>
      </c>
      <c r="C204" s="3">
        <v>6147.7</v>
      </c>
    </row>
    <row r="205" spans="1:3" ht="63" x14ac:dyDescent="0.2">
      <c r="A205" s="20" t="s">
        <v>288</v>
      </c>
      <c r="B205" s="6" t="s">
        <v>280</v>
      </c>
      <c r="C205" s="3">
        <v>386509.1</v>
      </c>
    </row>
    <row r="206" spans="1:3" ht="31.5" x14ac:dyDescent="0.2">
      <c r="A206" s="9" t="s">
        <v>302</v>
      </c>
      <c r="B206" s="6" t="s">
        <v>311</v>
      </c>
      <c r="C206" s="3">
        <v>6721.6</v>
      </c>
    </row>
    <row r="207" spans="1:3" ht="47.25" x14ac:dyDescent="0.2">
      <c r="A207" s="9" t="s">
        <v>303</v>
      </c>
      <c r="B207" s="6" t="s">
        <v>312</v>
      </c>
      <c r="C207" s="3">
        <v>1274.5</v>
      </c>
    </row>
    <row r="208" spans="1:3" ht="48.75" customHeight="1" x14ac:dyDescent="0.2">
      <c r="A208" s="20" t="s">
        <v>346</v>
      </c>
      <c r="B208" s="6" t="s">
        <v>353</v>
      </c>
      <c r="C208" s="3">
        <v>5733.4</v>
      </c>
    </row>
    <row r="209" spans="1:3" ht="47.25" customHeight="1" x14ac:dyDescent="0.2">
      <c r="A209" s="9" t="s">
        <v>449</v>
      </c>
      <c r="B209" s="6" t="s">
        <v>313</v>
      </c>
      <c r="C209" s="3">
        <v>124194.5</v>
      </c>
    </row>
    <row r="210" spans="1:3" ht="63" x14ac:dyDescent="0.25">
      <c r="A210" s="11" t="s">
        <v>396</v>
      </c>
      <c r="B210" s="6" t="s">
        <v>515</v>
      </c>
      <c r="C210" s="3">
        <v>77046.600000000006</v>
      </c>
    </row>
    <row r="211" spans="1:3" ht="63" customHeight="1" x14ac:dyDescent="0.25">
      <c r="A211" s="11" t="s">
        <v>662</v>
      </c>
      <c r="B211" s="6" t="s">
        <v>516</v>
      </c>
      <c r="C211" s="3">
        <v>19269.099999999999</v>
      </c>
    </row>
    <row r="212" spans="1:3" ht="65.25" customHeight="1" x14ac:dyDescent="0.2">
      <c r="A212" s="9" t="s">
        <v>395</v>
      </c>
      <c r="B212" s="6" t="s">
        <v>417</v>
      </c>
      <c r="C212" s="3">
        <v>36045.1</v>
      </c>
    </row>
    <row r="213" spans="1:3" ht="47.25" x14ac:dyDescent="0.2">
      <c r="A213" s="9" t="s">
        <v>304</v>
      </c>
      <c r="B213" s="6" t="s">
        <v>314</v>
      </c>
      <c r="C213" s="3">
        <f>166325.2+38740.3</f>
        <v>205065.5</v>
      </c>
    </row>
    <row r="214" spans="1:3" ht="31.5" x14ac:dyDescent="0.25">
      <c r="A214" s="11" t="s">
        <v>305</v>
      </c>
      <c r="B214" s="6" t="s">
        <v>315</v>
      </c>
      <c r="C214" s="72">
        <v>3374.6</v>
      </c>
    </row>
    <row r="215" spans="1:3" ht="47.25" x14ac:dyDescent="0.25">
      <c r="A215" s="11" t="s">
        <v>336</v>
      </c>
      <c r="B215" s="6" t="s">
        <v>345</v>
      </c>
      <c r="C215" s="3">
        <f>123445+14243.8</f>
        <v>137688.79999999999</v>
      </c>
    </row>
    <row r="216" spans="1:3" ht="63" x14ac:dyDescent="0.25">
      <c r="A216" s="11" t="s">
        <v>394</v>
      </c>
      <c r="B216" s="6" t="s">
        <v>517</v>
      </c>
      <c r="C216" s="3">
        <v>29627.9</v>
      </c>
    </row>
    <row r="217" spans="1:3" ht="60.75" customHeight="1" x14ac:dyDescent="0.25">
      <c r="A217" s="11" t="s">
        <v>666</v>
      </c>
      <c r="B217" s="6" t="s">
        <v>518</v>
      </c>
      <c r="C217" s="3">
        <v>49593.1</v>
      </c>
    </row>
    <row r="218" spans="1:3" ht="63" customHeight="1" x14ac:dyDescent="0.25">
      <c r="A218" s="11" t="s">
        <v>667</v>
      </c>
      <c r="B218" s="6" t="s">
        <v>418</v>
      </c>
      <c r="C218" s="3">
        <v>4905.3999999999996</v>
      </c>
    </row>
    <row r="219" spans="1:3" ht="34.5" customHeight="1" x14ac:dyDescent="0.2">
      <c r="A219" s="20" t="s">
        <v>306</v>
      </c>
      <c r="B219" s="6" t="s">
        <v>316</v>
      </c>
      <c r="C219" s="3">
        <v>1521.1</v>
      </c>
    </row>
    <row r="220" spans="1:3" ht="47.25" x14ac:dyDescent="0.25">
      <c r="A220" s="11" t="s">
        <v>496</v>
      </c>
      <c r="B220" s="6" t="s">
        <v>519</v>
      </c>
      <c r="C220" s="3">
        <v>17423.2</v>
      </c>
    </row>
    <row r="221" spans="1:3" ht="46.5" customHeight="1" x14ac:dyDescent="0.25">
      <c r="A221" s="11" t="s">
        <v>393</v>
      </c>
      <c r="B221" s="6" t="s">
        <v>520</v>
      </c>
      <c r="C221" s="3">
        <v>3516</v>
      </c>
    </row>
    <row r="222" spans="1:3" ht="31.5" x14ac:dyDescent="0.25">
      <c r="A222" s="11" t="s">
        <v>389</v>
      </c>
      <c r="B222" s="6" t="s">
        <v>521</v>
      </c>
      <c r="C222" s="3">
        <v>87023</v>
      </c>
    </row>
    <row r="223" spans="1:3" ht="18" customHeight="1" x14ac:dyDescent="0.25">
      <c r="A223" s="11" t="s">
        <v>390</v>
      </c>
      <c r="B223" s="6" t="s">
        <v>522</v>
      </c>
      <c r="C223" s="3">
        <f>C224</f>
        <v>72093</v>
      </c>
    </row>
    <row r="224" spans="1:3" ht="31.5" x14ac:dyDescent="0.25">
      <c r="A224" s="12" t="s">
        <v>391</v>
      </c>
      <c r="B224" s="6" t="s">
        <v>523</v>
      </c>
      <c r="C224" s="3">
        <v>72093</v>
      </c>
    </row>
    <row r="225" spans="1:3" ht="45.75" customHeight="1" x14ac:dyDescent="0.25">
      <c r="A225" s="11" t="s">
        <v>392</v>
      </c>
      <c r="B225" s="6" t="s">
        <v>524</v>
      </c>
      <c r="C225" s="3">
        <v>37855.4</v>
      </c>
    </row>
    <row r="226" spans="1:3" ht="47.25" x14ac:dyDescent="0.25">
      <c r="A226" s="11" t="s">
        <v>493</v>
      </c>
      <c r="B226" s="6" t="s">
        <v>525</v>
      </c>
      <c r="C226" s="3">
        <f>C227</f>
        <v>42508</v>
      </c>
    </row>
    <row r="227" spans="1:3" ht="47.25" x14ac:dyDescent="0.25">
      <c r="A227" s="12" t="s">
        <v>494</v>
      </c>
      <c r="B227" s="6" t="s">
        <v>526</v>
      </c>
      <c r="C227" s="3">
        <v>42508</v>
      </c>
    </row>
    <row r="228" spans="1:3" ht="47.25" x14ac:dyDescent="0.2">
      <c r="A228" s="20" t="s">
        <v>450</v>
      </c>
      <c r="B228" s="6" t="s">
        <v>317</v>
      </c>
      <c r="C228" s="3">
        <v>163298.29999999999</v>
      </c>
    </row>
    <row r="229" spans="1:3" ht="47.25" x14ac:dyDescent="0.25">
      <c r="A229" s="11" t="s">
        <v>415</v>
      </c>
      <c r="B229" s="6" t="s">
        <v>527</v>
      </c>
      <c r="C229" s="3">
        <f>C230</f>
        <v>24272.2</v>
      </c>
    </row>
    <row r="230" spans="1:3" ht="46.5" customHeight="1" x14ac:dyDescent="0.25">
      <c r="A230" s="12" t="s">
        <v>416</v>
      </c>
      <c r="B230" s="6" t="s">
        <v>528</v>
      </c>
      <c r="C230" s="3">
        <v>24272.2</v>
      </c>
    </row>
    <row r="231" spans="1:3" ht="47.25" x14ac:dyDescent="0.25">
      <c r="A231" s="11" t="s">
        <v>429</v>
      </c>
      <c r="B231" s="6" t="s">
        <v>468</v>
      </c>
      <c r="C231" s="72">
        <f>C232</f>
        <v>2205.4</v>
      </c>
    </row>
    <row r="232" spans="1:3" ht="63" x14ac:dyDescent="0.25">
      <c r="A232" s="12" t="s">
        <v>430</v>
      </c>
      <c r="B232" s="6" t="s">
        <v>469</v>
      </c>
      <c r="C232" s="72">
        <v>2205.4</v>
      </c>
    </row>
    <row r="233" spans="1:3" ht="78.75" x14ac:dyDescent="0.25">
      <c r="A233" s="11" t="s">
        <v>412</v>
      </c>
      <c r="B233" s="6" t="s">
        <v>529</v>
      </c>
      <c r="C233" s="3">
        <v>90873.9</v>
      </c>
    </row>
    <row r="234" spans="1:3" ht="47.25" x14ac:dyDescent="0.25">
      <c r="A234" s="11" t="s">
        <v>487</v>
      </c>
      <c r="B234" s="6" t="s">
        <v>635</v>
      </c>
      <c r="C234" s="3">
        <f>C235</f>
        <v>52867</v>
      </c>
    </row>
    <row r="235" spans="1:3" ht="47.25" x14ac:dyDescent="0.25">
      <c r="A235" s="12" t="s">
        <v>488</v>
      </c>
      <c r="B235" s="6" t="s">
        <v>530</v>
      </c>
      <c r="C235" s="3">
        <v>52867</v>
      </c>
    </row>
    <row r="236" spans="1:3" ht="48.75" customHeight="1" x14ac:dyDescent="0.25">
      <c r="A236" s="11" t="s">
        <v>451</v>
      </c>
      <c r="B236" s="6" t="s">
        <v>452</v>
      </c>
      <c r="C236" s="3">
        <f>C237</f>
        <v>3457.7</v>
      </c>
    </row>
    <row r="237" spans="1:3" ht="63" x14ac:dyDescent="0.25">
      <c r="A237" s="19" t="s">
        <v>453</v>
      </c>
      <c r="B237" s="6" t="s">
        <v>454</v>
      </c>
      <c r="C237" s="3">
        <v>3457.7</v>
      </c>
    </row>
    <row r="238" spans="1:3" ht="31.5" customHeight="1" x14ac:dyDescent="0.25">
      <c r="A238" s="11" t="s">
        <v>431</v>
      </c>
      <c r="B238" s="6" t="s">
        <v>531</v>
      </c>
      <c r="C238" s="3">
        <f>C239</f>
        <v>1900</v>
      </c>
    </row>
    <row r="239" spans="1:3" ht="47.25" x14ac:dyDescent="0.25">
      <c r="A239" s="12" t="s">
        <v>432</v>
      </c>
      <c r="B239" s="6" t="s">
        <v>532</v>
      </c>
      <c r="C239" s="3">
        <v>1900</v>
      </c>
    </row>
    <row r="240" spans="1:3" ht="47.25" x14ac:dyDescent="0.25">
      <c r="A240" s="11" t="s">
        <v>433</v>
      </c>
      <c r="B240" s="6" t="s">
        <v>533</v>
      </c>
      <c r="C240" s="3">
        <f>C241</f>
        <v>36401</v>
      </c>
    </row>
    <row r="241" spans="1:4" ht="47.25" customHeight="1" x14ac:dyDescent="0.25">
      <c r="A241" s="12" t="s">
        <v>434</v>
      </c>
      <c r="B241" s="6" t="s">
        <v>534</v>
      </c>
      <c r="C241" s="3">
        <v>36401</v>
      </c>
    </row>
    <row r="242" spans="1:4" ht="63" customHeight="1" x14ac:dyDescent="0.2">
      <c r="A242" s="9" t="s">
        <v>636</v>
      </c>
      <c r="B242" s="6" t="s">
        <v>535</v>
      </c>
      <c r="C242" s="3">
        <f>C243</f>
        <v>6739.2</v>
      </c>
    </row>
    <row r="243" spans="1:4" ht="64.5" customHeight="1" x14ac:dyDescent="0.2">
      <c r="A243" s="10" t="s">
        <v>637</v>
      </c>
      <c r="B243" s="6" t="s">
        <v>536</v>
      </c>
      <c r="C243" s="3">
        <v>6739.2</v>
      </c>
    </row>
    <row r="244" spans="1:4" ht="31.5" x14ac:dyDescent="0.25">
      <c r="A244" s="11" t="s">
        <v>478</v>
      </c>
      <c r="B244" s="6" t="s">
        <v>476</v>
      </c>
      <c r="C244" s="3">
        <f>C245</f>
        <v>43376.5</v>
      </c>
    </row>
    <row r="245" spans="1:4" ht="30.75" customHeight="1" x14ac:dyDescent="0.25">
      <c r="A245" s="19" t="s">
        <v>479</v>
      </c>
      <c r="B245" s="6" t="s">
        <v>477</v>
      </c>
      <c r="C245" s="3">
        <v>43376.5</v>
      </c>
      <c r="D245" s="51"/>
    </row>
    <row r="246" spans="1:4" ht="47.25" x14ac:dyDescent="0.25">
      <c r="A246" s="11" t="s">
        <v>638</v>
      </c>
      <c r="B246" s="6" t="s">
        <v>639</v>
      </c>
      <c r="C246" s="3">
        <f>C247</f>
        <v>691796.7</v>
      </c>
    </row>
    <row r="247" spans="1:4" ht="47.25" customHeight="1" x14ac:dyDescent="0.25">
      <c r="A247" s="12" t="s">
        <v>640</v>
      </c>
      <c r="B247" s="6" t="s">
        <v>641</v>
      </c>
      <c r="C247" s="3">
        <f>632004.3+59792.4</f>
        <v>691796.7</v>
      </c>
    </row>
    <row r="248" spans="1:4" ht="18.75" customHeight="1" x14ac:dyDescent="0.2">
      <c r="A248" s="8" t="s">
        <v>663</v>
      </c>
      <c r="B248" s="6" t="s">
        <v>251</v>
      </c>
      <c r="C248" s="3">
        <f>C249+C251+C253+C255+C259+C261+C263+C265+C267+C269+C273+C277+C278+C280+C281+C283+C257+C275+C271</f>
        <v>6285618.2999999998</v>
      </c>
      <c r="D248" s="22"/>
    </row>
    <row r="249" spans="1:4" ht="31.5" x14ac:dyDescent="0.25">
      <c r="A249" s="11" t="s">
        <v>15</v>
      </c>
      <c r="B249" s="6" t="s">
        <v>252</v>
      </c>
      <c r="C249" s="3">
        <f>C250</f>
        <v>1313614.8</v>
      </c>
    </row>
    <row r="250" spans="1:4" ht="32.25" customHeight="1" x14ac:dyDescent="0.2">
      <c r="A250" s="21" t="s">
        <v>16</v>
      </c>
      <c r="B250" s="6" t="s">
        <v>253</v>
      </c>
      <c r="C250" s="3">
        <v>1313614.8</v>
      </c>
    </row>
    <row r="251" spans="1:4" ht="48.75" customHeight="1" x14ac:dyDescent="0.2">
      <c r="A251" s="9" t="s">
        <v>122</v>
      </c>
      <c r="B251" s="6" t="s">
        <v>254</v>
      </c>
      <c r="C251" s="3">
        <f>C252</f>
        <v>85170.8</v>
      </c>
    </row>
    <row r="252" spans="1:4" ht="64.5" customHeight="1" x14ac:dyDescent="0.2">
      <c r="A252" s="21" t="s">
        <v>121</v>
      </c>
      <c r="B252" s="6" t="s">
        <v>255</v>
      </c>
      <c r="C252" s="3">
        <v>85170.8</v>
      </c>
    </row>
    <row r="253" spans="1:4" ht="47.25" x14ac:dyDescent="0.25">
      <c r="A253" s="11" t="s">
        <v>332</v>
      </c>
      <c r="B253" s="6" t="s">
        <v>419</v>
      </c>
      <c r="C253" s="3">
        <f>C254</f>
        <v>1791.6</v>
      </c>
    </row>
    <row r="254" spans="1:4" ht="48.75" customHeight="1" x14ac:dyDescent="0.25">
      <c r="A254" s="12" t="s">
        <v>333</v>
      </c>
      <c r="B254" s="6" t="s">
        <v>420</v>
      </c>
      <c r="C254" s="3">
        <v>1791.6</v>
      </c>
    </row>
    <row r="255" spans="1:4" ht="47.25" x14ac:dyDescent="0.2">
      <c r="A255" s="20" t="s">
        <v>17</v>
      </c>
      <c r="B255" s="6" t="s">
        <v>256</v>
      </c>
      <c r="C255" s="3">
        <f>C256</f>
        <v>177.5</v>
      </c>
    </row>
    <row r="256" spans="1:4" ht="63" x14ac:dyDescent="0.25">
      <c r="A256" s="12" t="s">
        <v>18</v>
      </c>
      <c r="B256" s="6" t="s">
        <v>257</v>
      </c>
      <c r="C256" s="3">
        <v>177.5</v>
      </c>
    </row>
    <row r="257" spans="1:3" ht="47.25" x14ac:dyDescent="0.2">
      <c r="A257" s="20" t="s">
        <v>22</v>
      </c>
      <c r="B257" s="6" t="s">
        <v>258</v>
      </c>
      <c r="C257" s="3">
        <f>C258</f>
        <v>174.1</v>
      </c>
    </row>
    <row r="258" spans="1:3" ht="63" x14ac:dyDescent="0.25">
      <c r="A258" s="12" t="s">
        <v>23</v>
      </c>
      <c r="B258" s="6" t="s">
        <v>259</v>
      </c>
      <c r="C258" s="3">
        <v>174.1</v>
      </c>
    </row>
    <row r="259" spans="1:3" ht="31.5" x14ac:dyDescent="0.2">
      <c r="A259" s="20" t="s">
        <v>24</v>
      </c>
      <c r="B259" s="6" t="s">
        <v>260</v>
      </c>
      <c r="C259" s="3">
        <f>C260</f>
        <v>56730</v>
      </c>
    </row>
    <row r="260" spans="1:3" ht="47.25" x14ac:dyDescent="0.25">
      <c r="A260" s="12" t="s">
        <v>25</v>
      </c>
      <c r="B260" s="6" t="s">
        <v>455</v>
      </c>
      <c r="C260" s="3">
        <v>56730</v>
      </c>
    </row>
    <row r="261" spans="1:3" ht="31.5" x14ac:dyDescent="0.2">
      <c r="A261" s="9" t="s">
        <v>289</v>
      </c>
      <c r="B261" s="6" t="s">
        <v>318</v>
      </c>
      <c r="C261" s="3">
        <f>C262</f>
        <v>901057.7</v>
      </c>
    </row>
    <row r="262" spans="1:3" ht="30.75" customHeight="1" x14ac:dyDescent="0.2">
      <c r="A262" s="10" t="s">
        <v>290</v>
      </c>
      <c r="B262" s="6" t="s">
        <v>319</v>
      </c>
      <c r="C262" s="3">
        <v>901057.7</v>
      </c>
    </row>
    <row r="263" spans="1:3" ht="31.5" x14ac:dyDescent="0.25">
      <c r="A263" s="11" t="s">
        <v>291</v>
      </c>
      <c r="B263" s="6" t="s">
        <v>320</v>
      </c>
      <c r="C263" s="3">
        <f>C264</f>
        <v>32029.1</v>
      </c>
    </row>
    <row r="264" spans="1:3" ht="31.5" customHeight="1" x14ac:dyDescent="0.25">
      <c r="A264" s="12" t="s">
        <v>292</v>
      </c>
      <c r="B264" s="6" t="s">
        <v>321</v>
      </c>
      <c r="C264" s="3">
        <v>32029.1</v>
      </c>
    </row>
    <row r="265" spans="1:3" ht="30" customHeight="1" x14ac:dyDescent="0.25">
      <c r="A265" s="11" t="s">
        <v>69</v>
      </c>
      <c r="B265" s="6" t="s">
        <v>261</v>
      </c>
      <c r="C265" s="3">
        <f>C266</f>
        <v>45193.9</v>
      </c>
    </row>
    <row r="266" spans="1:3" ht="48.75" customHeight="1" x14ac:dyDescent="0.2">
      <c r="A266" s="21" t="s">
        <v>68</v>
      </c>
      <c r="B266" s="6" t="s">
        <v>262</v>
      </c>
      <c r="C266" s="3">
        <v>45193.9</v>
      </c>
    </row>
    <row r="267" spans="1:3" ht="47.25" x14ac:dyDescent="0.25">
      <c r="A267" s="11" t="s">
        <v>82</v>
      </c>
      <c r="B267" s="6" t="s">
        <v>263</v>
      </c>
      <c r="C267" s="3">
        <f>C268</f>
        <v>838797.1</v>
      </c>
    </row>
    <row r="268" spans="1:3" ht="47.25" x14ac:dyDescent="0.2">
      <c r="A268" s="21" t="s">
        <v>83</v>
      </c>
      <c r="B268" s="6" t="s">
        <v>264</v>
      </c>
      <c r="C268" s="3">
        <v>838797.1</v>
      </c>
    </row>
    <row r="269" spans="1:3" ht="63" x14ac:dyDescent="0.2">
      <c r="A269" s="20" t="s">
        <v>10</v>
      </c>
      <c r="B269" s="6" t="s">
        <v>265</v>
      </c>
      <c r="C269" s="3">
        <f>C270</f>
        <v>52145.2</v>
      </c>
    </row>
    <row r="270" spans="1:3" ht="78.75" x14ac:dyDescent="0.2">
      <c r="A270" s="21" t="s">
        <v>30</v>
      </c>
      <c r="B270" s="6" t="s">
        <v>266</v>
      </c>
      <c r="C270" s="3">
        <v>52145.2</v>
      </c>
    </row>
    <row r="271" spans="1:3" ht="78" customHeight="1" x14ac:dyDescent="0.2">
      <c r="A271" s="20" t="s">
        <v>464</v>
      </c>
      <c r="B271" s="6" t="s">
        <v>470</v>
      </c>
      <c r="C271" s="3">
        <f>C272</f>
        <v>104464.1</v>
      </c>
    </row>
    <row r="272" spans="1:3" ht="96" customHeight="1" x14ac:dyDescent="0.2">
      <c r="A272" s="21" t="s">
        <v>465</v>
      </c>
      <c r="B272" s="6" t="s">
        <v>471</v>
      </c>
      <c r="C272" s="3">
        <v>104464.1</v>
      </c>
    </row>
    <row r="273" spans="1:4" ht="65.25" customHeight="1" x14ac:dyDescent="0.2">
      <c r="A273" s="20" t="s">
        <v>89</v>
      </c>
      <c r="B273" s="6" t="s">
        <v>267</v>
      </c>
      <c r="C273" s="3">
        <f>C274</f>
        <v>33365.1</v>
      </c>
    </row>
    <row r="274" spans="1:4" ht="78.75" x14ac:dyDescent="0.2">
      <c r="A274" s="21" t="s">
        <v>88</v>
      </c>
      <c r="B274" s="6" t="s">
        <v>268</v>
      </c>
      <c r="C274" s="3">
        <v>33365.1</v>
      </c>
    </row>
    <row r="275" spans="1:4" ht="34.5" customHeight="1" x14ac:dyDescent="0.2">
      <c r="A275" s="20" t="s">
        <v>456</v>
      </c>
      <c r="B275" s="6" t="s">
        <v>457</v>
      </c>
      <c r="C275" s="3">
        <f>C276</f>
        <v>11104.2</v>
      </c>
    </row>
    <row r="276" spans="1:4" ht="47.25" x14ac:dyDescent="0.2">
      <c r="A276" s="21" t="s">
        <v>458</v>
      </c>
      <c r="B276" s="6" t="s">
        <v>459</v>
      </c>
      <c r="C276" s="3">
        <v>11104.2</v>
      </c>
    </row>
    <row r="277" spans="1:4" ht="33.75" customHeight="1" x14ac:dyDescent="0.25">
      <c r="A277" s="11" t="s">
        <v>460</v>
      </c>
      <c r="B277" s="6" t="s">
        <v>461</v>
      </c>
      <c r="C277" s="3">
        <v>32000.799999999999</v>
      </c>
    </row>
    <row r="278" spans="1:4" ht="78.75" customHeight="1" x14ac:dyDescent="0.2">
      <c r="A278" s="20" t="s">
        <v>286</v>
      </c>
      <c r="B278" s="6" t="s">
        <v>322</v>
      </c>
      <c r="C278" s="3">
        <f>C279</f>
        <v>1868099.3</v>
      </c>
    </row>
    <row r="279" spans="1:4" ht="94.5" x14ac:dyDescent="0.2">
      <c r="A279" s="21" t="s">
        <v>287</v>
      </c>
      <c r="B279" s="6" t="s">
        <v>323</v>
      </c>
      <c r="C279" s="3">
        <v>1868099.3</v>
      </c>
    </row>
    <row r="280" spans="1:4" ht="63" x14ac:dyDescent="0.25">
      <c r="A280" s="11" t="s">
        <v>352</v>
      </c>
      <c r="B280" s="6" t="s">
        <v>354</v>
      </c>
      <c r="C280" s="3">
        <v>10126.799999999999</v>
      </c>
    </row>
    <row r="281" spans="1:4" ht="92.25" customHeight="1" x14ac:dyDescent="0.2">
      <c r="A281" s="74" t="s">
        <v>489</v>
      </c>
      <c r="B281" s="6" t="s">
        <v>537</v>
      </c>
      <c r="C281" s="72">
        <f>C282</f>
        <v>657116.30000000005</v>
      </c>
    </row>
    <row r="282" spans="1:4" ht="94.5" customHeight="1" x14ac:dyDescent="0.2">
      <c r="A282" s="73" t="s">
        <v>490</v>
      </c>
      <c r="B282" s="6" t="s">
        <v>538</v>
      </c>
      <c r="C282" s="3">
        <v>657116.30000000005</v>
      </c>
    </row>
    <row r="283" spans="1:4" ht="15.75" x14ac:dyDescent="0.2">
      <c r="A283" s="20" t="s">
        <v>329</v>
      </c>
      <c r="B283" s="6" t="s">
        <v>269</v>
      </c>
      <c r="C283" s="3">
        <f>242459.9</f>
        <v>242459.9</v>
      </c>
    </row>
    <row r="284" spans="1:4" ht="15.75" x14ac:dyDescent="0.25">
      <c r="A284" s="16" t="s">
        <v>27</v>
      </c>
      <c r="B284" s="6" t="s">
        <v>270</v>
      </c>
      <c r="C284" s="3">
        <f>C285+C287+C289+C291+C293+C294+C296+C298+C299+C301+C303+C304+C306+C307+C309+C311+C313+C315+C316+C318+C320</f>
        <v>1610731.2</v>
      </c>
      <c r="D284" s="13"/>
    </row>
    <row r="285" spans="1:4" ht="31.5" x14ac:dyDescent="0.2">
      <c r="A285" s="52" t="s">
        <v>366</v>
      </c>
      <c r="B285" s="53" t="s">
        <v>557</v>
      </c>
      <c r="C285" s="3">
        <f>C286</f>
        <v>9243.2999999999993</v>
      </c>
    </row>
    <row r="286" spans="1:4" ht="47.25" x14ac:dyDescent="0.2">
      <c r="A286" s="54" t="s">
        <v>367</v>
      </c>
      <c r="B286" s="53" t="s">
        <v>558</v>
      </c>
      <c r="C286" s="3">
        <v>9243.2999999999993</v>
      </c>
    </row>
    <row r="287" spans="1:4" ht="31.5" x14ac:dyDescent="0.2">
      <c r="A287" s="52" t="s">
        <v>368</v>
      </c>
      <c r="B287" s="53" t="s">
        <v>559</v>
      </c>
      <c r="C287" s="3">
        <f>C288</f>
        <v>3196.4</v>
      </c>
    </row>
    <row r="288" spans="1:4" ht="47.25" x14ac:dyDescent="0.2">
      <c r="A288" s="54" t="s">
        <v>369</v>
      </c>
      <c r="B288" s="53" t="s">
        <v>560</v>
      </c>
      <c r="C288" s="3">
        <v>3196.4</v>
      </c>
    </row>
    <row r="289" spans="1:3" ht="63" x14ac:dyDescent="0.25">
      <c r="A289" s="11" t="s">
        <v>278</v>
      </c>
      <c r="B289" s="6" t="s">
        <v>271</v>
      </c>
      <c r="C289" s="3">
        <f>C290</f>
        <v>275161.3</v>
      </c>
    </row>
    <row r="290" spans="1:3" ht="64.5" customHeight="1" x14ac:dyDescent="0.2">
      <c r="A290" s="21" t="s">
        <v>125</v>
      </c>
      <c r="B290" s="6" t="s">
        <v>272</v>
      </c>
      <c r="C290" s="3">
        <f>275161.3</f>
        <v>275161.3</v>
      </c>
    </row>
    <row r="291" spans="1:3" ht="63" x14ac:dyDescent="0.2">
      <c r="A291" s="9" t="s">
        <v>347</v>
      </c>
      <c r="B291" s="6" t="s">
        <v>355</v>
      </c>
      <c r="C291" s="3">
        <f>C292</f>
        <v>826</v>
      </c>
    </row>
    <row r="292" spans="1:3" ht="64.5" customHeight="1" x14ac:dyDescent="0.2">
      <c r="A292" s="21" t="s">
        <v>348</v>
      </c>
      <c r="B292" s="6" t="s">
        <v>356</v>
      </c>
      <c r="C292" s="3">
        <f>826</f>
        <v>826</v>
      </c>
    </row>
    <row r="293" spans="1:3" ht="47.25" x14ac:dyDescent="0.25">
      <c r="A293" s="11" t="s">
        <v>642</v>
      </c>
      <c r="B293" s="6" t="s">
        <v>643</v>
      </c>
      <c r="C293" s="3">
        <f>10.1</f>
        <v>10.1</v>
      </c>
    </row>
    <row r="294" spans="1:3" ht="64.5" customHeight="1" x14ac:dyDescent="0.2">
      <c r="A294" s="9" t="s">
        <v>423</v>
      </c>
      <c r="B294" s="6" t="s">
        <v>425</v>
      </c>
      <c r="C294" s="3">
        <f>C295</f>
        <v>2284</v>
      </c>
    </row>
    <row r="295" spans="1:3" ht="78.75" x14ac:dyDescent="0.2">
      <c r="A295" s="21" t="s">
        <v>424</v>
      </c>
      <c r="B295" s="6" t="s">
        <v>426</v>
      </c>
      <c r="C295" s="3">
        <v>2284</v>
      </c>
    </row>
    <row r="296" spans="1:3" ht="94.5" x14ac:dyDescent="0.25">
      <c r="A296" s="11" t="s">
        <v>383</v>
      </c>
      <c r="B296" s="6" t="s">
        <v>561</v>
      </c>
      <c r="C296" s="72">
        <f>C297</f>
        <v>1696</v>
      </c>
    </row>
    <row r="297" spans="1:3" ht="93.75" customHeight="1" x14ac:dyDescent="0.25">
      <c r="A297" s="12" t="s">
        <v>384</v>
      </c>
      <c r="B297" s="6" t="s">
        <v>562</v>
      </c>
      <c r="C297" s="3">
        <v>1696</v>
      </c>
    </row>
    <row r="298" spans="1:3" ht="47.25" x14ac:dyDescent="0.25">
      <c r="A298" s="11" t="s">
        <v>413</v>
      </c>
      <c r="B298" s="6" t="s">
        <v>563</v>
      </c>
      <c r="C298" s="3">
        <v>57000</v>
      </c>
    </row>
    <row r="299" spans="1:3" ht="47.25" x14ac:dyDescent="0.25">
      <c r="A299" s="11" t="s">
        <v>372</v>
      </c>
      <c r="B299" s="6" t="s">
        <v>564</v>
      </c>
      <c r="C299" s="72">
        <f>C300</f>
        <v>700</v>
      </c>
    </row>
    <row r="300" spans="1:3" ht="63" x14ac:dyDescent="0.25">
      <c r="A300" s="12" t="s">
        <v>373</v>
      </c>
      <c r="B300" s="6" t="s">
        <v>565</v>
      </c>
      <c r="C300" s="3">
        <v>700</v>
      </c>
    </row>
    <row r="301" spans="1:3" ht="63" x14ac:dyDescent="0.25">
      <c r="A301" s="11" t="s">
        <v>374</v>
      </c>
      <c r="B301" s="6" t="s">
        <v>566</v>
      </c>
      <c r="C301" s="72">
        <f>C302</f>
        <v>700</v>
      </c>
    </row>
    <row r="302" spans="1:3" ht="63" x14ac:dyDescent="0.25">
      <c r="A302" s="12" t="s">
        <v>375</v>
      </c>
      <c r="B302" s="6" t="s">
        <v>567</v>
      </c>
      <c r="C302" s="3">
        <v>700</v>
      </c>
    </row>
    <row r="303" spans="1:3" ht="78.75" x14ac:dyDescent="0.2">
      <c r="A303" s="9" t="s">
        <v>462</v>
      </c>
      <c r="B303" s="6" t="s">
        <v>273</v>
      </c>
      <c r="C303" s="3">
        <f>586271</f>
        <v>586271</v>
      </c>
    </row>
    <row r="304" spans="1:3" ht="109.5" customHeight="1" x14ac:dyDescent="0.2">
      <c r="A304" s="9" t="s">
        <v>281</v>
      </c>
      <c r="B304" s="6" t="s">
        <v>324</v>
      </c>
      <c r="C304" s="3">
        <f>C305</f>
        <v>17576.599999999999</v>
      </c>
    </row>
    <row r="305" spans="1:3" ht="126.75" customHeight="1" x14ac:dyDescent="0.2">
      <c r="A305" s="21" t="s">
        <v>282</v>
      </c>
      <c r="B305" s="6" t="s">
        <v>325</v>
      </c>
      <c r="C305" s="3">
        <v>17576.599999999999</v>
      </c>
    </row>
    <row r="306" spans="1:3" ht="141.75" x14ac:dyDescent="0.2">
      <c r="A306" s="20" t="s">
        <v>283</v>
      </c>
      <c r="B306" s="6" t="s">
        <v>326</v>
      </c>
      <c r="C306" s="3">
        <f>126768</f>
        <v>126768</v>
      </c>
    </row>
    <row r="307" spans="1:3" ht="31.5" x14ac:dyDescent="0.2">
      <c r="A307" s="20" t="s">
        <v>284</v>
      </c>
      <c r="B307" s="6" t="s">
        <v>327</v>
      </c>
      <c r="C307" s="3">
        <f>C308</f>
        <v>6117</v>
      </c>
    </row>
    <row r="308" spans="1:3" ht="47.25" x14ac:dyDescent="0.2">
      <c r="A308" s="21" t="s">
        <v>285</v>
      </c>
      <c r="B308" s="6" t="s">
        <v>328</v>
      </c>
      <c r="C308" s="3">
        <f>6117</f>
        <v>6117</v>
      </c>
    </row>
    <row r="309" spans="1:3" ht="47.25" x14ac:dyDescent="0.25">
      <c r="A309" s="11" t="s">
        <v>421</v>
      </c>
      <c r="B309" s="6" t="s">
        <v>539</v>
      </c>
      <c r="C309" s="3">
        <f>C310</f>
        <v>899.1</v>
      </c>
    </row>
    <row r="310" spans="1:3" ht="63" x14ac:dyDescent="0.25">
      <c r="A310" s="12" t="s">
        <v>422</v>
      </c>
      <c r="B310" s="6" t="s">
        <v>540</v>
      </c>
      <c r="C310" s="3">
        <v>899.1</v>
      </c>
    </row>
    <row r="311" spans="1:3" ht="61.5" customHeight="1" x14ac:dyDescent="0.25">
      <c r="A311" s="11" t="s">
        <v>364</v>
      </c>
      <c r="B311" s="6" t="s">
        <v>541</v>
      </c>
      <c r="C311" s="3">
        <f>C312</f>
        <v>1675.2</v>
      </c>
    </row>
    <row r="312" spans="1:3" ht="78.75" x14ac:dyDescent="0.25">
      <c r="A312" s="12" t="s">
        <v>365</v>
      </c>
      <c r="B312" s="6" t="s">
        <v>542</v>
      </c>
      <c r="C312" s="3">
        <v>1675.2</v>
      </c>
    </row>
    <row r="313" spans="1:3" ht="97.5" customHeight="1" x14ac:dyDescent="0.2">
      <c r="A313" s="9" t="s">
        <v>668</v>
      </c>
      <c r="B313" s="6" t="s">
        <v>665</v>
      </c>
      <c r="C313" s="3">
        <f>C314</f>
        <v>493810.9</v>
      </c>
    </row>
    <row r="314" spans="1:3" ht="111.75" customHeight="1" x14ac:dyDescent="0.2">
      <c r="A314" s="10" t="s">
        <v>664</v>
      </c>
      <c r="B314" s="6" t="s">
        <v>543</v>
      </c>
      <c r="C314" s="3">
        <v>493810.9</v>
      </c>
    </row>
    <row r="315" spans="1:3" ht="45.75" customHeight="1" x14ac:dyDescent="0.25">
      <c r="A315" s="11" t="s">
        <v>644</v>
      </c>
      <c r="B315" s="6" t="s">
        <v>645</v>
      </c>
      <c r="C315" s="3">
        <f>1800.4</f>
        <v>1800.4</v>
      </c>
    </row>
    <row r="316" spans="1:3" ht="47.25" customHeight="1" x14ac:dyDescent="0.25">
      <c r="A316" s="11" t="s">
        <v>646</v>
      </c>
      <c r="B316" s="6" t="s">
        <v>647</v>
      </c>
      <c r="C316" s="3">
        <f>C317</f>
        <v>20471</v>
      </c>
    </row>
    <row r="317" spans="1:3" ht="63" x14ac:dyDescent="0.25">
      <c r="A317" s="12" t="s">
        <v>648</v>
      </c>
      <c r="B317" s="6" t="s">
        <v>649</v>
      </c>
      <c r="C317" s="3">
        <v>20471</v>
      </c>
    </row>
    <row r="318" spans="1:3" ht="63" x14ac:dyDescent="0.25">
      <c r="A318" s="11" t="s">
        <v>650</v>
      </c>
      <c r="B318" s="6" t="s">
        <v>651</v>
      </c>
      <c r="C318" s="3">
        <f>C319</f>
        <v>829.9</v>
      </c>
    </row>
    <row r="319" spans="1:3" ht="62.25" customHeight="1" x14ac:dyDescent="0.25">
      <c r="A319" s="12" t="s">
        <v>652</v>
      </c>
      <c r="B319" s="6" t="s">
        <v>653</v>
      </c>
      <c r="C319" s="3">
        <f>829.868</f>
        <v>829.9</v>
      </c>
    </row>
    <row r="320" spans="1:3" ht="15.75" x14ac:dyDescent="0.2">
      <c r="A320" s="20" t="s">
        <v>491</v>
      </c>
      <c r="B320" s="6" t="s">
        <v>544</v>
      </c>
      <c r="C320" s="3">
        <f>C321</f>
        <v>3695</v>
      </c>
    </row>
    <row r="321" spans="1:3" ht="31.5" x14ac:dyDescent="0.2">
      <c r="A321" s="21" t="s">
        <v>492</v>
      </c>
      <c r="B321" s="6" t="s">
        <v>545</v>
      </c>
      <c r="C321" s="3">
        <f>3695.032</f>
        <v>3695</v>
      </c>
    </row>
    <row r="322" spans="1:3" ht="31.5" x14ac:dyDescent="0.2">
      <c r="A322" s="55" t="s">
        <v>360</v>
      </c>
      <c r="B322" s="53" t="s">
        <v>546</v>
      </c>
      <c r="C322" s="3">
        <f t="shared" ref="C322:C324" si="0">C323</f>
        <v>85.6</v>
      </c>
    </row>
    <row r="323" spans="1:3" ht="31.5" x14ac:dyDescent="0.2">
      <c r="A323" s="52" t="s">
        <v>361</v>
      </c>
      <c r="B323" s="53" t="s">
        <v>547</v>
      </c>
      <c r="C323" s="3">
        <f t="shared" si="0"/>
        <v>85.6</v>
      </c>
    </row>
    <row r="324" spans="1:3" ht="31.5" x14ac:dyDescent="0.2">
      <c r="A324" s="54" t="s">
        <v>362</v>
      </c>
      <c r="B324" s="53" t="s">
        <v>548</v>
      </c>
      <c r="C324" s="3">
        <f t="shared" si="0"/>
        <v>85.6</v>
      </c>
    </row>
    <row r="325" spans="1:3" ht="47.25" x14ac:dyDescent="0.2">
      <c r="A325" s="56" t="s">
        <v>363</v>
      </c>
      <c r="B325" s="53" t="s">
        <v>549</v>
      </c>
      <c r="C325" s="3">
        <f>85.577</f>
        <v>85.6</v>
      </c>
    </row>
    <row r="326" spans="1:3" ht="31.5" x14ac:dyDescent="0.2">
      <c r="A326" s="57" t="s">
        <v>654</v>
      </c>
      <c r="B326" s="58" t="s">
        <v>655</v>
      </c>
      <c r="C326" s="3">
        <f>C327</f>
        <v>760.7</v>
      </c>
    </row>
    <row r="327" spans="1:3" ht="31.5" x14ac:dyDescent="0.2">
      <c r="A327" s="55" t="s">
        <v>656</v>
      </c>
      <c r="B327" s="58" t="s">
        <v>657</v>
      </c>
      <c r="C327" s="3">
        <f>C328</f>
        <v>760.7</v>
      </c>
    </row>
    <row r="328" spans="1:3" ht="36" customHeight="1" x14ac:dyDescent="0.2">
      <c r="A328" s="52" t="s">
        <v>658</v>
      </c>
      <c r="B328" s="58" t="s">
        <v>659</v>
      </c>
      <c r="C328" s="3">
        <f>354.48+406.197</f>
        <v>760.7</v>
      </c>
    </row>
    <row r="329" spans="1:3" ht="15.75" x14ac:dyDescent="0.2">
      <c r="A329" s="57" t="s">
        <v>275</v>
      </c>
      <c r="B329" s="58" t="s">
        <v>550</v>
      </c>
      <c r="C329" s="59">
        <f>C330</f>
        <v>3831.2</v>
      </c>
    </row>
    <row r="330" spans="1:3" ht="31.5" x14ac:dyDescent="0.2">
      <c r="A330" s="60" t="s">
        <v>40</v>
      </c>
      <c r="B330" s="58" t="s">
        <v>551</v>
      </c>
      <c r="C330" s="59">
        <f>C331</f>
        <v>3831.2</v>
      </c>
    </row>
    <row r="331" spans="1:3" ht="31.5" x14ac:dyDescent="0.2">
      <c r="A331" s="61" t="s">
        <v>40</v>
      </c>
      <c r="B331" s="58" t="s">
        <v>552</v>
      </c>
      <c r="C331" s="59">
        <v>3831.2</v>
      </c>
    </row>
    <row r="332" spans="1:3" ht="94.5" x14ac:dyDescent="0.2">
      <c r="A332" s="75" t="s">
        <v>397</v>
      </c>
      <c r="B332" s="6" t="s">
        <v>553</v>
      </c>
      <c r="C332" s="3">
        <f>C333+C339</f>
        <v>139297.60000000001</v>
      </c>
    </row>
    <row r="333" spans="1:3" ht="63" x14ac:dyDescent="0.2">
      <c r="A333" s="62" t="s">
        <v>398</v>
      </c>
      <c r="B333" s="6" t="s">
        <v>554</v>
      </c>
      <c r="C333" s="3">
        <f>C334</f>
        <v>108162.4</v>
      </c>
    </row>
    <row r="334" spans="1:3" ht="63" x14ac:dyDescent="0.2">
      <c r="A334" s="63" t="s">
        <v>399</v>
      </c>
      <c r="B334" s="6" t="s">
        <v>555</v>
      </c>
      <c r="C334" s="3">
        <f>C335+C336+C337+C338</f>
        <v>108162.4</v>
      </c>
    </row>
    <row r="335" spans="1:3" ht="63" x14ac:dyDescent="0.2">
      <c r="A335" s="64" t="s">
        <v>400</v>
      </c>
      <c r="B335" s="6" t="s">
        <v>556</v>
      </c>
      <c r="C335" s="3">
        <v>61964.800000000003</v>
      </c>
    </row>
    <row r="336" spans="1:3" ht="63" x14ac:dyDescent="0.2">
      <c r="A336" s="64" t="s">
        <v>401</v>
      </c>
      <c r="B336" s="6" t="s">
        <v>568</v>
      </c>
      <c r="C336" s="3">
        <v>18092.7</v>
      </c>
    </row>
    <row r="337" spans="1:4" ht="50.25" customHeight="1" x14ac:dyDescent="0.2">
      <c r="A337" s="64" t="s">
        <v>402</v>
      </c>
      <c r="B337" s="6" t="s">
        <v>569</v>
      </c>
      <c r="C337" s="3">
        <v>28086.3</v>
      </c>
    </row>
    <row r="338" spans="1:4" ht="64.5" customHeight="1" x14ac:dyDescent="0.2">
      <c r="A338" s="64" t="s">
        <v>403</v>
      </c>
      <c r="B338" s="6" t="s">
        <v>570</v>
      </c>
      <c r="C338" s="3">
        <v>18.600000000000001</v>
      </c>
    </row>
    <row r="339" spans="1:4" ht="31.5" x14ac:dyDescent="0.2">
      <c r="A339" s="62" t="s">
        <v>404</v>
      </c>
      <c r="B339" s="6" t="s">
        <v>571</v>
      </c>
      <c r="C339" s="3">
        <f>C340</f>
        <v>31135.200000000001</v>
      </c>
    </row>
    <row r="340" spans="1:4" ht="31.5" x14ac:dyDescent="0.2">
      <c r="A340" s="63" t="s">
        <v>405</v>
      </c>
      <c r="B340" s="6" t="s">
        <v>572</v>
      </c>
      <c r="C340" s="3">
        <f>C341+C342+C343</f>
        <v>31135.200000000001</v>
      </c>
    </row>
    <row r="341" spans="1:4" ht="36" customHeight="1" x14ac:dyDescent="0.2">
      <c r="A341" s="64" t="s">
        <v>406</v>
      </c>
      <c r="B341" s="6" t="s">
        <v>573</v>
      </c>
      <c r="C341" s="3">
        <v>15294.4</v>
      </c>
    </row>
    <row r="342" spans="1:4" ht="36" customHeight="1" x14ac:dyDescent="0.2">
      <c r="A342" s="64" t="s">
        <v>407</v>
      </c>
      <c r="B342" s="6" t="s">
        <v>574</v>
      </c>
      <c r="C342" s="3">
        <v>2474.4</v>
      </c>
    </row>
    <row r="343" spans="1:4" ht="36" customHeight="1" x14ac:dyDescent="0.2">
      <c r="A343" s="64" t="s">
        <v>408</v>
      </c>
      <c r="B343" s="6" t="s">
        <v>575</v>
      </c>
      <c r="C343" s="3">
        <v>13366.4</v>
      </c>
    </row>
    <row r="344" spans="1:4" ht="47.25" x14ac:dyDescent="0.2">
      <c r="A344" s="65" t="s">
        <v>409</v>
      </c>
      <c r="B344" s="6" t="s">
        <v>576</v>
      </c>
      <c r="C344" s="3">
        <f>C345</f>
        <v>-368928.5</v>
      </c>
    </row>
    <row r="345" spans="1:4" ht="47.25" x14ac:dyDescent="0.2">
      <c r="A345" s="62" t="s">
        <v>410</v>
      </c>
      <c r="B345" s="6" t="s">
        <v>577</v>
      </c>
      <c r="C345" s="3">
        <v>-368928.5</v>
      </c>
    </row>
    <row r="346" spans="1:4" ht="15.75" x14ac:dyDescent="0.2">
      <c r="A346" s="66" t="s">
        <v>28</v>
      </c>
      <c r="B346" s="14"/>
      <c r="C346" s="4">
        <f>C16+C183</f>
        <v>113233210</v>
      </c>
      <c r="D346" s="67" t="s">
        <v>583</v>
      </c>
    </row>
  </sheetData>
  <autoFilter ref="A15:E312"/>
  <mergeCells count="1">
    <mergeCell ref="A12:C12"/>
  </mergeCells>
  <printOptions horizontalCentered="1"/>
  <pageMargins left="0.78740157480314965" right="0.39370078740157483" top="0.78740157480314965" bottom="0.46" header="0.39370078740157483" footer="0"/>
  <pageSetup paperSize="9" scale="74" fitToHeight="0" orientation="portrait" r:id="rId1"/>
  <headerFooter differentFirst="1">
    <oddHeader>&amp;C&amp;"Times New Roman,обычный"&amp;12&amp;P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Прил.3 в Закон</vt:lpstr>
      <vt:lpstr>'Прил.3 в Закон'!Заголовки_для_печати</vt:lpstr>
    </vt:vector>
  </TitlesOfParts>
  <Company>DepFin IO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Ясевич</dc:creator>
  <cp:lastModifiedBy>k224_5</cp:lastModifiedBy>
  <cp:lastPrinted>2016-09-26T07:26:02Z</cp:lastPrinted>
  <dcterms:created xsi:type="dcterms:W3CDTF">2009-01-15T06:05:27Z</dcterms:created>
  <dcterms:modified xsi:type="dcterms:W3CDTF">2016-09-27T10:50:31Z</dcterms:modified>
</cp:coreProperties>
</file>