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598" activeTab="0"/>
  </bookViews>
  <sheets>
    <sheet name="новый1" sheetId="1" r:id="rId1"/>
  </sheets>
  <definedNames>
    <definedName name="_xlnm._FilterDatabase" localSheetId="0" hidden="1">'новый1'!$A$5:$R$5</definedName>
    <definedName name="_xlnm.Print_Titles" localSheetId="0">'новый1'!$3:$3</definedName>
    <definedName name="_xlnm.Print_Area" localSheetId="0">'новый1'!$A$1:$M$54</definedName>
  </definedNames>
  <calcPr fullCalcOnLoad="1"/>
</workbook>
</file>

<file path=xl/sharedStrings.xml><?xml version="1.0" encoding="utf-8"?>
<sst xmlns="http://schemas.openxmlformats.org/spreadsheetml/2006/main" count="71" uniqueCount="69">
  <si>
    <t>Городские округа:</t>
  </si>
  <si>
    <t>Зиминское городское МО</t>
  </si>
  <si>
    <t>Муниципальные районы:</t>
  </si>
  <si>
    <t>МО Балаганский район</t>
  </si>
  <si>
    <t>Зиминское районное МО</t>
  </si>
  <si>
    <t>Иркутское районное МО</t>
  </si>
  <si>
    <t>МО Киренский район</t>
  </si>
  <si>
    <t>МО Мамско-Чуйского района</t>
  </si>
  <si>
    <t>Ольхонское районное МО</t>
  </si>
  <si>
    <t>МО Слюдянский район</t>
  </si>
  <si>
    <t>Усольское районное МО</t>
  </si>
  <si>
    <t>Усть-Кутское МО</t>
  </si>
  <si>
    <t>Черемховское районное МО</t>
  </si>
  <si>
    <t>Чунское районное МО</t>
  </si>
  <si>
    <t>МО "Аларский район"</t>
  </si>
  <si>
    <t>МО "Баяндаевский район"</t>
  </si>
  <si>
    <t>МО "Боханский район"</t>
  </si>
  <si>
    <t>МО "Нукутский район"</t>
  </si>
  <si>
    <t>МО "Осинский район"</t>
  </si>
  <si>
    <t>МО "Эхирит-Булагатский район"</t>
  </si>
  <si>
    <t>МО города Братска</t>
  </si>
  <si>
    <t>Город Иркутск</t>
  </si>
  <si>
    <t>МО " город Саянск"</t>
  </si>
  <si>
    <t>МО "город Свирск"</t>
  </si>
  <si>
    <t>МО город Усть-Илимск</t>
  </si>
  <si>
    <t>МО города Усолье-Сибирское</t>
  </si>
  <si>
    <t>МО "город Черемхово"</t>
  </si>
  <si>
    <t>МО города Бодайбо и района</t>
  </si>
  <si>
    <t>МО "Братский район"</t>
  </si>
  <si>
    <t>МО "Жигаловский район"</t>
  </si>
  <si>
    <t>МО "Заларинский район"</t>
  </si>
  <si>
    <t>МО Ирк.обл. "Казачинско-Ленский р-н"</t>
  </si>
  <si>
    <t>МО "Катангский район"</t>
  </si>
  <si>
    <t>МО "Качугский район"</t>
  </si>
  <si>
    <t>МО Куйтунский район</t>
  </si>
  <si>
    <t>МО "Нижнеилимский район"</t>
  </si>
  <si>
    <t>МО "Нижнеудинский район"</t>
  </si>
  <si>
    <t>МО "Тайшетский район"</t>
  </si>
  <si>
    <t>МО "Тулунский район"</t>
  </si>
  <si>
    <t>МО "Усть-Илимский район"</t>
  </si>
  <si>
    <t>Районное МО "Усть-Удинский р-н"</t>
  </si>
  <si>
    <t>Шелеховский район</t>
  </si>
  <si>
    <t>№ п/п</t>
  </si>
  <si>
    <t>МО "город Тулун"</t>
  </si>
  <si>
    <t xml:space="preserve">Итого </t>
  </si>
  <si>
    <t xml:space="preserve"> Ангарский городской округ</t>
  </si>
  <si>
    <t>х</t>
  </si>
  <si>
    <t>Материальные затраты, (рублей)</t>
  </si>
  <si>
    <t>Объем субвенций на 2018 год
(тыс. рублей)</t>
  </si>
  <si>
    <t>Кол-во должностных окладов</t>
  </si>
  <si>
    <t>Средний должностной оклад, (рублей)</t>
  </si>
  <si>
    <t>Районный коэффициент + процентная надбавка за непрерывный стаж работы в районах Кр. Севера</t>
  </si>
  <si>
    <t>Наименование муниципального образования</t>
  </si>
  <si>
    <t>Начисления на оплату труда, (рублей)</t>
  </si>
  <si>
    <t>предоставляемых местным бюджетам из областного бюджета для осуществления отдельных областных государственных полномочий
 в области противодействия коррупции</t>
  </si>
  <si>
    <t>Размер доплаты мун. служащим  за весь период работы, (рублей)</t>
  </si>
  <si>
    <t>7=(3*4*5)/(12мес.*22дн.)*6*2,4*0,25ч./8ч</t>
  </si>
  <si>
    <t>8=7*0,302</t>
  </si>
  <si>
    <t>9=7+8</t>
  </si>
  <si>
    <t>11=9+10</t>
  </si>
  <si>
    <t>Объем субвенций на 2019 год
(тыс. рублей)</t>
  </si>
  <si>
    <t>Объем субвенций на 2020 год
(тыс. рублей)</t>
  </si>
  <si>
    <t>12=9+10</t>
  </si>
  <si>
    <t>13=9+10</t>
  </si>
  <si>
    <t>Количество лиц, обязанных представлять сведения, по состоянию на 31.12.17</t>
  </si>
  <si>
    <t>Расчет объема субвенций на 2018 год и плановый период 2019-2020 годов,</t>
  </si>
  <si>
    <t>С.Б. Юзвак</t>
  </si>
  <si>
    <t>Начальник управления по профилактике коррупционных и иных правонарушений</t>
  </si>
  <si>
    <t>Итого фонд оплаты труда с начислениями  (рублей)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</si>
</sst>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.0000"/>
    <numFmt numFmtId="182" formatCode="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  <numFmt numFmtId="190" formatCode="0.00000"/>
    <numFmt numFmtId="191" formatCode="#,##0.000"/>
    <numFmt numFmtId="192" formatCode="#,##0.0_ ;[Red]\-#,##0.0\ "/>
    <numFmt numFmtId="193" formatCode="0.0%"/>
    <numFmt numFmtId="194" formatCode="#,##0_ ;[Red]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92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/>
    </xf>
    <xf numFmtId="183" fontId="4" fillId="33" borderId="10" xfId="0" applyNumberFormat="1" applyFont="1" applyFill="1" applyBorder="1" applyAlignment="1">
      <alignment/>
    </xf>
    <xf numFmtId="183" fontId="3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Continuous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80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52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" sqref="N1:P16384"/>
    </sheetView>
  </sheetViews>
  <sheetFormatPr defaultColWidth="8.875" defaultRowHeight="12.75"/>
  <cols>
    <col min="1" max="1" width="3.375" style="5" customWidth="1"/>
    <col min="2" max="2" width="34.75390625" style="5" customWidth="1"/>
    <col min="3" max="4" width="9.375" style="5" customWidth="1"/>
    <col min="5" max="5" width="13.375" style="5" customWidth="1"/>
    <col min="6" max="6" width="14.75390625" style="5" customWidth="1"/>
    <col min="7" max="7" width="17.875" style="5" customWidth="1"/>
    <col min="8" max="13" width="12.875" style="5" customWidth="1"/>
    <col min="14" max="16384" width="8.875" style="5" customWidth="1"/>
  </cols>
  <sheetData>
    <row r="1" spans="1:13" ht="19.5" customHeight="1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0.75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7" customFormat="1" ht="103.5" customHeight="1">
      <c r="A3" s="19" t="s">
        <v>42</v>
      </c>
      <c r="B3" s="19" t="s">
        <v>52</v>
      </c>
      <c r="C3" s="19" t="s">
        <v>50</v>
      </c>
      <c r="D3" s="19" t="s">
        <v>49</v>
      </c>
      <c r="E3" s="19" t="s">
        <v>51</v>
      </c>
      <c r="F3" s="16" t="s">
        <v>64</v>
      </c>
      <c r="G3" s="19" t="s">
        <v>55</v>
      </c>
      <c r="H3" s="19" t="s">
        <v>53</v>
      </c>
      <c r="I3" s="19" t="s">
        <v>68</v>
      </c>
      <c r="J3" s="16" t="s">
        <v>47</v>
      </c>
      <c r="K3" s="19" t="s">
        <v>48</v>
      </c>
      <c r="L3" s="21" t="s">
        <v>60</v>
      </c>
      <c r="M3" s="21" t="s">
        <v>61</v>
      </c>
    </row>
    <row r="4" spans="1:13" ht="25.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 t="s">
        <v>56</v>
      </c>
      <c r="H4" s="1" t="s">
        <v>57</v>
      </c>
      <c r="I4" s="1" t="s">
        <v>58</v>
      </c>
      <c r="J4" s="1">
        <v>10</v>
      </c>
      <c r="K4" s="1" t="s">
        <v>59</v>
      </c>
      <c r="L4" s="21" t="s">
        <v>62</v>
      </c>
      <c r="M4" s="21" t="s">
        <v>63</v>
      </c>
    </row>
    <row r="5" spans="1:13" ht="15.75" customHeight="1">
      <c r="A5" s="2"/>
      <c r="B5" s="7" t="s">
        <v>0</v>
      </c>
      <c r="C5" s="7"/>
      <c r="D5" s="7"/>
      <c r="E5" s="3"/>
      <c r="F5" s="3"/>
      <c r="G5" s="3"/>
      <c r="H5" s="3"/>
      <c r="I5" s="3"/>
      <c r="J5" s="3"/>
      <c r="K5" s="3"/>
      <c r="L5" s="3"/>
      <c r="M5" s="3"/>
    </row>
    <row r="6" spans="1:18" ht="15" customHeight="1">
      <c r="A6" s="2">
        <v>1</v>
      </c>
      <c r="B6" s="2" t="s">
        <v>45</v>
      </c>
      <c r="C6" s="4">
        <v>3715</v>
      </c>
      <c r="D6" s="4">
        <v>74.5</v>
      </c>
      <c r="E6" s="3">
        <v>1.6</v>
      </c>
      <c r="F6" s="13">
        <v>26</v>
      </c>
      <c r="G6" s="10">
        <f>(C6*D6*E6)/(12*22)*F6*2.4*0.25/8</f>
        <v>3270.8886363636366</v>
      </c>
      <c r="H6" s="10">
        <f>G6*0.302</f>
        <v>987.8083681818182</v>
      </c>
      <c r="I6" s="10">
        <f>G6+H6</f>
        <v>4258.697004545455</v>
      </c>
      <c r="J6" s="10">
        <f>F6*5*2.4</f>
        <v>312</v>
      </c>
      <c r="K6" s="10">
        <f>ROUND((I6+J6)/1000,1)</f>
        <v>4.6</v>
      </c>
      <c r="L6" s="10">
        <f>ROUND((I6+J6)/1000,1)</f>
        <v>4.6</v>
      </c>
      <c r="M6" s="10">
        <f>ROUND((I6+J6)/1000,1)</f>
        <v>4.6</v>
      </c>
      <c r="O6" s="12"/>
      <c r="R6" s="6"/>
    </row>
    <row r="7" spans="1:18" ht="15" customHeight="1">
      <c r="A7" s="2">
        <v>2</v>
      </c>
      <c r="B7" s="2" t="s">
        <v>20</v>
      </c>
      <c r="C7" s="4">
        <v>3715</v>
      </c>
      <c r="D7" s="4">
        <v>74.5</v>
      </c>
      <c r="E7" s="3">
        <v>1.9</v>
      </c>
      <c r="F7" s="13">
        <v>26</v>
      </c>
      <c r="G7" s="10">
        <f aca="true" t="shared" si="0" ref="G7:G48">(C7*D7*E7)/(12*22)*F7*2.4*0.25/8</f>
        <v>3884.180255681818</v>
      </c>
      <c r="H7" s="10">
        <f aca="true" t="shared" si="1" ref="H7:H48">G7*0.302</f>
        <v>1173.022437215909</v>
      </c>
      <c r="I7" s="10">
        <f aca="true" t="shared" si="2" ref="I7:I48">G7+H7</f>
        <v>5057.202692897727</v>
      </c>
      <c r="J7" s="10">
        <f aca="true" t="shared" si="3" ref="J7:J48">F7*5*2.4</f>
        <v>312</v>
      </c>
      <c r="K7" s="10">
        <f aca="true" t="shared" si="4" ref="K7:K48">ROUND((I7+J7)/1000,1)</f>
        <v>5.4</v>
      </c>
      <c r="L7" s="10">
        <f aca="true" t="shared" si="5" ref="L7:L48">ROUND((I7+J7)/1000,1)</f>
        <v>5.4</v>
      </c>
      <c r="M7" s="10">
        <f aca="true" t="shared" si="6" ref="M7:M48">ROUND((I7+J7)/1000,1)</f>
        <v>5.4</v>
      </c>
      <c r="O7" s="12"/>
      <c r="R7" s="6"/>
    </row>
    <row r="8" spans="1:18" ht="15" customHeight="1">
      <c r="A8" s="2">
        <v>3</v>
      </c>
      <c r="B8" s="2" t="s">
        <v>1</v>
      </c>
      <c r="C8" s="4">
        <v>3715</v>
      </c>
      <c r="D8" s="4">
        <v>74.5</v>
      </c>
      <c r="E8" s="3">
        <v>1.6</v>
      </c>
      <c r="F8" s="13">
        <v>21</v>
      </c>
      <c r="G8" s="10">
        <f t="shared" si="0"/>
        <v>2641.8715909090906</v>
      </c>
      <c r="H8" s="10">
        <f t="shared" si="1"/>
        <v>797.8452204545454</v>
      </c>
      <c r="I8" s="10">
        <f t="shared" si="2"/>
        <v>3439.716811363636</v>
      </c>
      <c r="J8" s="10">
        <f t="shared" si="3"/>
        <v>252</v>
      </c>
      <c r="K8" s="10">
        <f t="shared" si="4"/>
        <v>3.7</v>
      </c>
      <c r="L8" s="10">
        <f t="shared" si="5"/>
        <v>3.7</v>
      </c>
      <c r="M8" s="10">
        <f t="shared" si="6"/>
        <v>3.7</v>
      </c>
      <c r="O8" s="12"/>
      <c r="R8" s="6"/>
    </row>
    <row r="9" spans="1:18" ht="15" customHeight="1">
      <c r="A9" s="2">
        <v>4</v>
      </c>
      <c r="B9" s="2" t="s">
        <v>21</v>
      </c>
      <c r="C9" s="4">
        <v>3715</v>
      </c>
      <c r="D9" s="4">
        <v>74.5</v>
      </c>
      <c r="E9" s="3">
        <v>1.6</v>
      </c>
      <c r="F9" s="13">
        <v>37</v>
      </c>
      <c r="G9" s="10">
        <f t="shared" si="0"/>
        <v>4654.726136363636</v>
      </c>
      <c r="H9" s="10">
        <f t="shared" si="1"/>
        <v>1405.7272931818181</v>
      </c>
      <c r="I9" s="10">
        <f t="shared" si="2"/>
        <v>6060.453429545454</v>
      </c>
      <c r="J9" s="10">
        <f t="shared" si="3"/>
        <v>444</v>
      </c>
      <c r="K9" s="10">
        <f t="shared" si="4"/>
        <v>6.5</v>
      </c>
      <c r="L9" s="10">
        <f t="shared" si="5"/>
        <v>6.5</v>
      </c>
      <c r="M9" s="10">
        <f t="shared" si="6"/>
        <v>6.5</v>
      </c>
      <c r="O9" s="12"/>
      <c r="R9" s="6"/>
    </row>
    <row r="10" spans="1:18" ht="15" customHeight="1">
      <c r="A10" s="2">
        <v>5</v>
      </c>
      <c r="B10" s="2" t="s">
        <v>22</v>
      </c>
      <c r="C10" s="4">
        <v>3715</v>
      </c>
      <c r="D10" s="4">
        <v>74.5</v>
      </c>
      <c r="E10" s="3">
        <v>1.6</v>
      </c>
      <c r="F10" s="13">
        <v>21</v>
      </c>
      <c r="G10" s="10">
        <f t="shared" si="0"/>
        <v>2641.8715909090906</v>
      </c>
      <c r="H10" s="10">
        <f t="shared" si="1"/>
        <v>797.8452204545454</v>
      </c>
      <c r="I10" s="10">
        <f t="shared" si="2"/>
        <v>3439.716811363636</v>
      </c>
      <c r="J10" s="10">
        <f t="shared" si="3"/>
        <v>252</v>
      </c>
      <c r="K10" s="10">
        <f t="shared" si="4"/>
        <v>3.7</v>
      </c>
      <c r="L10" s="10">
        <f t="shared" si="5"/>
        <v>3.7</v>
      </c>
      <c r="M10" s="10">
        <f t="shared" si="6"/>
        <v>3.7</v>
      </c>
      <c r="O10" s="12"/>
      <c r="R10" s="6"/>
    </row>
    <row r="11" spans="1:18" ht="15" customHeight="1">
      <c r="A11" s="2">
        <v>6</v>
      </c>
      <c r="B11" s="2" t="s">
        <v>23</v>
      </c>
      <c r="C11" s="4">
        <v>3715</v>
      </c>
      <c r="D11" s="4">
        <v>74.5</v>
      </c>
      <c r="E11" s="3">
        <v>1.6</v>
      </c>
      <c r="F11" s="13">
        <v>16</v>
      </c>
      <c r="G11" s="10">
        <f t="shared" si="0"/>
        <v>2012.8545454545456</v>
      </c>
      <c r="H11" s="10">
        <f t="shared" si="1"/>
        <v>607.8820727272728</v>
      </c>
      <c r="I11" s="10">
        <f t="shared" si="2"/>
        <v>2620.7366181818184</v>
      </c>
      <c r="J11" s="10">
        <f t="shared" si="3"/>
        <v>192</v>
      </c>
      <c r="K11" s="10">
        <f t="shared" si="4"/>
        <v>2.8</v>
      </c>
      <c r="L11" s="10">
        <f t="shared" si="5"/>
        <v>2.8</v>
      </c>
      <c r="M11" s="10">
        <f t="shared" si="6"/>
        <v>2.8</v>
      </c>
      <c r="O11" s="12"/>
      <c r="R11" s="6"/>
    </row>
    <row r="12" spans="1:18" ht="15" customHeight="1">
      <c r="A12" s="2">
        <v>7</v>
      </c>
      <c r="B12" s="2" t="s">
        <v>43</v>
      </c>
      <c r="C12" s="4">
        <v>3715</v>
      </c>
      <c r="D12" s="4">
        <v>74.5</v>
      </c>
      <c r="E12" s="3">
        <v>1.6</v>
      </c>
      <c r="F12" s="13">
        <v>21</v>
      </c>
      <c r="G12" s="10">
        <f t="shared" si="0"/>
        <v>2641.8715909090906</v>
      </c>
      <c r="H12" s="10">
        <f t="shared" si="1"/>
        <v>797.8452204545454</v>
      </c>
      <c r="I12" s="10">
        <f t="shared" si="2"/>
        <v>3439.716811363636</v>
      </c>
      <c r="J12" s="10">
        <f t="shared" si="3"/>
        <v>252</v>
      </c>
      <c r="K12" s="10">
        <f t="shared" si="4"/>
        <v>3.7</v>
      </c>
      <c r="L12" s="10">
        <f t="shared" si="5"/>
        <v>3.7</v>
      </c>
      <c r="M12" s="10">
        <f t="shared" si="6"/>
        <v>3.7</v>
      </c>
      <c r="O12" s="12"/>
      <c r="R12" s="6"/>
    </row>
    <row r="13" spans="1:18" ht="15" customHeight="1">
      <c r="A13" s="2">
        <v>8</v>
      </c>
      <c r="B13" s="2" t="s">
        <v>25</v>
      </c>
      <c r="C13" s="4">
        <v>3715</v>
      </c>
      <c r="D13" s="4">
        <v>74.5</v>
      </c>
      <c r="E13" s="3">
        <v>1.6</v>
      </c>
      <c r="F13" s="13">
        <v>21</v>
      </c>
      <c r="G13" s="10">
        <f t="shared" si="0"/>
        <v>2641.8715909090906</v>
      </c>
      <c r="H13" s="10">
        <f t="shared" si="1"/>
        <v>797.8452204545454</v>
      </c>
      <c r="I13" s="10">
        <f t="shared" si="2"/>
        <v>3439.716811363636</v>
      </c>
      <c r="J13" s="10">
        <f t="shared" si="3"/>
        <v>252</v>
      </c>
      <c r="K13" s="10">
        <f t="shared" si="4"/>
        <v>3.7</v>
      </c>
      <c r="L13" s="10">
        <f t="shared" si="5"/>
        <v>3.7</v>
      </c>
      <c r="M13" s="10">
        <f t="shared" si="6"/>
        <v>3.7</v>
      </c>
      <c r="O13" s="12"/>
      <c r="R13" s="6"/>
    </row>
    <row r="14" spans="1:18" ht="15" customHeight="1">
      <c r="A14" s="2">
        <v>9</v>
      </c>
      <c r="B14" s="2" t="s">
        <v>24</v>
      </c>
      <c r="C14" s="4">
        <v>3715</v>
      </c>
      <c r="D14" s="4">
        <v>74.5</v>
      </c>
      <c r="E14" s="3">
        <v>2.1</v>
      </c>
      <c r="F14" s="13">
        <v>21</v>
      </c>
      <c r="G14" s="10">
        <f t="shared" si="0"/>
        <v>3467.4564630681816</v>
      </c>
      <c r="H14" s="10">
        <f t="shared" si="1"/>
        <v>1047.171851846591</v>
      </c>
      <c r="I14" s="10">
        <f t="shared" si="2"/>
        <v>4514.628314914773</v>
      </c>
      <c r="J14" s="10">
        <f t="shared" si="3"/>
        <v>252</v>
      </c>
      <c r="K14" s="10">
        <f t="shared" si="4"/>
        <v>4.8</v>
      </c>
      <c r="L14" s="10">
        <f t="shared" si="5"/>
        <v>4.8</v>
      </c>
      <c r="M14" s="10">
        <f t="shared" si="6"/>
        <v>4.8</v>
      </c>
      <c r="O14" s="12"/>
      <c r="R14" s="6"/>
    </row>
    <row r="15" spans="1:18" ht="15" customHeight="1">
      <c r="A15" s="2">
        <v>10</v>
      </c>
      <c r="B15" s="2" t="s">
        <v>26</v>
      </c>
      <c r="C15" s="4">
        <v>3715</v>
      </c>
      <c r="D15" s="4">
        <v>74.5</v>
      </c>
      <c r="E15" s="3">
        <v>1.6</v>
      </c>
      <c r="F15" s="13">
        <v>21</v>
      </c>
      <c r="G15" s="10">
        <f t="shared" si="0"/>
        <v>2641.8715909090906</v>
      </c>
      <c r="H15" s="10">
        <f t="shared" si="1"/>
        <v>797.8452204545454</v>
      </c>
      <c r="I15" s="10">
        <f t="shared" si="2"/>
        <v>3439.716811363636</v>
      </c>
      <c r="J15" s="10">
        <f t="shared" si="3"/>
        <v>252</v>
      </c>
      <c r="K15" s="10">
        <f t="shared" si="4"/>
        <v>3.7</v>
      </c>
      <c r="L15" s="10">
        <f t="shared" si="5"/>
        <v>3.7</v>
      </c>
      <c r="M15" s="10">
        <f t="shared" si="6"/>
        <v>3.7</v>
      </c>
      <c r="O15" s="12"/>
      <c r="R15" s="6"/>
    </row>
    <row r="16" spans="1:18" ht="15" customHeight="1">
      <c r="A16" s="2"/>
      <c r="B16" s="7" t="s">
        <v>2</v>
      </c>
      <c r="C16" s="4"/>
      <c r="D16" s="4"/>
      <c r="E16" s="3"/>
      <c r="F16" s="13"/>
      <c r="G16" s="10"/>
      <c r="H16" s="10"/>
      <c r="I16" s="10"/>
      <c r="J16" s="10"/>
      <c r="K16" s="10"/>
      <c r="L16" s="10"/>
      <c r="M16" s="10"/>
      <c r="O16" s="12"/>
      <c r="R16" s="6"/>
    </row>
    <row r="17" spans="1:18" ht="15" customHeight="1">
      <c r="A17" s="2">
        <v>11</v>
      </c>
      <c r="B17" s="2" t="s">
        <v>14</v>
      </c>
      <c r="C17" s="4">
        <v>3715</v>
      </c>
      <c r="D17" s="4">
        <v>74.5</v>
      </c>
      <c r="E17" s="3">
        <v>1.6</v>
      </c>
      <c r="F17" s="13">
        <v>187</v>
      </c>
      <c r="G17" s="10">
        <f t="shared" si="0"/>
        <v>23525.237500000003</v>
      </c>
      <c r="H17" s="10">
        <f t="shared" si="1"/>
        <v>7104.621725000001</v>
      </c>
      <c r="I17" s="10">
        <f t="shared" si="2"/>
        <v>30629.859225000004</v>
      </c>
      <c r="J17" s="10">
        <f t="shared" si="3"/>
        <v>2244</v>
      </c>
      <c r="K17" s="10">
        <f t="shared" si="4"/>
        <v>32.9</v>
      </c>
      <c r="L17" s="10">
        <f t="shared" si="5"/>
        <v>32.9</v>
      </c>
      <c r="M17" s="10">
        <f t="shared" si="6"/>
        <v>32.9</v>
      </c>
      <c r="O17" s="12"/>
      <c r="R17" s="6"/>
    </row>
    <row r="18" spans="1:18" ht="15" customHeight="1">
      <c r="A18" s="2">
        <f>A17+1</f>
        <v>12</v>
      </c>
      <c r="B18" s="2" t="s">
        <v>3</v>
      </c>
      <c r="C18" s="4">
        <v>3715</v>
      </c>
      <c r="D18" s="4">
        <v>74.5</v>
      </c>
      <c r="E18" s="3">
        <v>1.6</v>
      </c>
      <c r="F18" s="13">
        <v>79</v>
      </c>
      <c r="G18" s="10">
        <f t="shared" si="0"/>
        <v>9938.469318181818</v>
      </c>
      <c r="H18" s="10">
        <f t="shared" si="1"/>
        <v>3001.417734090909</v>
      </c>
      <c r="I18" s="10">
        <f t="shared" si="2"/>
        <v>12939.887052272727</v>
      </c>
      <c r="J18" s="10">
        <f t="shared" si="3"/>
        <v>948</v>
      </c>
      <c r="K18" s="10">
        <f t="shared" si="4"/>
        <v>13.9</v>
      </c>
      <c r="L18" s="10">
        <f t="shared" si="5"/>
        <v>13.9</v>
      </c>
      <c r="M18" s="10">
        <f t="shared" si="6"/>
        <v>13.9</v>
      </c>
      <c r="O18" s="12"/>
      <c r="R18" s="6"/>
    </row>
    <row r="19" spans="1:18" ht="15" customHeight="1">
      <c r="A19" s="2">
        <f aca="true" t="shared" si="7" ref="A19:A48">A18+1</f>
        <v>13</v>
      </c>
      <c r="B19" s="2" t="s">
        <v>15</v>
      </c>
      <c r="C19" s="4">
        <v>3715</v>
      </c>
      <c r="D19" s="4">
        <v>74.5</v>
      </c>
      <c r="E19" s="3">
        <v>1.6</v>
      </c>
      <c r="F19" s="13">
        <v>117</v>
      </c>
      <c r="G19" s="10">
        <f t="shared" si="0"/>
        <v>14718.998863636365</v>
      </c>
      <c r="H19" s="10">
        <f t="shared" si="1"/>
        <v>4445.137656818182</v>
      </c>
      <c r="I19" s="10">
        <f t="shared" si="2"/>
        <v>19164.136520454547</v>
      </c>
      <c r="J19" s="10">
        <f t="shared" si="3"/>
        <v>1404</v>
      </c>
      <c r="K19" s="10">
        <f t="shared" si="4"/>
        <v>20.6</v>
      </c>
      <c r="L19" s="10">
        <f t="shared" si="5"/>
        <v>20.6</v>
      </c>
      <c r="M19" s="10">
        <f t="shared" si="6"/>
        <v>20.6</v>
      </c>
      <c r="O19" s="12"/>
      <c r="R19" s="6"/>
    </row>
    <row r="20" spans="1:18" ht="15" customHeight="1">
      <c r="A20" s="2">
        <f t="shared" si="7"/>
        <v>14</v>
      </c>
      <c r="B20" s="2" t="s">
        <v>27</v>
      </c>
      <c r="C20" s="4">
        <v>3715</v>
      </c>
      <c r="D20" s="4">
        <v>74.5</v>
      </c>
      <c r="E20" s="3">
        <v>2.2</v>
      </c>
      <c r="F20" s="13">
        <v>83</v>
      </c>
      <c r="G20" s="10">
        <f t="shared" si="0"/>
        <v>14357.314062500001</v>
      </c>
      <c r="H20" s="10">
        <f t="shared" si="1"/>
        <v>4335.908846875001</v>
      </c>
      <c r="I20" s="10">
        <f t="shared" si="2"/>
        <v>18693.222909375003</v>
      </c>
      <c r="J20" s="10">
        <f t="shared" si="3"/>
        <v>996</v>
      </c>
      <c r="K20" s="10">
        <f t="shared" si="4"/>
        <v>19.7</v>
      </c>
      <c r="L20" s="10">
        <f t="shared" si="5"/>
        <v>19.7</v>
      </c>
      <c r="M20" s="10">
        <f t="shared" si="6"/>
        <v>19.7</v>
      </c>
      <c r="O20" s="12"/>
      <c r="R20" s="6"/>
    </row>
    <row r="21" spans="1:18" ht="15" customHeight="1">
      <c r="A21" s="2">
        <f t="shared" si="7"/>
        <v>15</v>
      </c>
      <c r="B21" s="2" t="s">
        <v>16</v>
      </c>
      <c r="C21" s="4">
        <v>3715</v>
      </c>
      <c r="D21" s="4">
        <v>74.5</v>
      </c>
      <c r="E21" s="3">
        <v>1.6</v>
      </c>
      <c r="F21" s="13">
        <v>153</v>
      </c>
      <c r="G21" s="10">
        <f t="shared" si="0"/>
        <v>19247.921590909093</v>
      </c>
      <c r="H21" s="10">
        <f t="shared" si="1"/>
        <v>5812.872320454546</v>
      </c>
      <c r="I21" s="10">
        <f t="shared" si="2"/>
        <v>25060.79391136364</v>
      </c>
      <c r="J21" s="10">
        <f t="shared" si="3"/>
        <v>1836</v>
      </c>
      <c r="K21" s="10">
        <f t="shared" si="4"/>
        <v>26.9</v>
      </c>
      <c r="L21" s="10">
        <f t="shared" si="5"/>
        <v>26.9</v>
      </c>
      <c r="M21" s="10">
        <f t="shared" si="6"/>
        <v>26.9</v>
      </c>
      <c r="O21" s="12"/>
      <c r="R21" s="6"/>
    </row>
    <row r="22" spans="1:18" ht="15" customHeight="1">
      <c r="A22" s="2">
        <f t="shared" si="7"/>
        <v>16</v>
      </c>
      <c r="B22" s="2" t="s">
        <v>28</v>
      </c>
      <c r="C22" s="4">
        <v>3715</v>
      </c>
      <c r="D22" s="4">
        <v>74.5</v>
      </c>
      <c r="E22" s="3">
        <v>1.9</v>
      </c>
      <c r="F22" s="13">
        <v>254</v>
      </c>
      <c r="G22" s="10">
        <f t="shared" si="0"/>
        <v>37945.45326704545</v>
      </c>
      <c r="H22" s="10">
        <f t="shared" si="1"/>
        <v>11459.526886647725</v>
      </c>
      <c r="I22" s="10">
        <f t="shared" si="2"/>
        <v>49404.98015369318</v>
      </c>
      <c r="J22" s="10">
        <f t="shared" si="3"/>
        <v>3048</v>
      </c>
      <c r="K22" s="10">
        <f t="shared" si="4"/>
        <v>52.5</v>
      </c>
      <c r="L22" s="10">
        <f t="shared" si="5"/>
        <v>52.5</v>
      </c>
      <c r="M22" s="10">
        <f t="shared" si="6"/>
        <v>52.5</v>
      </c>
      <c r="O22" s="12"/>
      <c r="R22" s="6"/>
    </row>
    <row r="23" spans="1:18" ht="15" customHeight="1">
      <c r="A23" s="2">
        <f t="shared" si="7"/>
        <v>17</v>
      </c>
      <c r="B23" s="2" t="s">
        <v>29</v>
      </c>
      <c r="C23" s="4">
        <v>3715</v>
      </c>
      <c r="D23" s="4">
        <v>74.5</v>
      </c>
      <c r="E23" s="3">
        <v>1.8</v>
      </c>
      <c r="F23" s="13">
        <v>96</v>
      </c>
      <c r="G23" s="10">
        <f t="shared" si="0"/>
        <v>13586.76818181818</v>
      </c>
      <c r="H23" s="10">
        <f t="shared" si="1"/>
        <v>4103.203990909091</v>
      </c>
      <c r="I23" s="10">
        <f t="shared" si="2"/>
        <v>17689.97217272727</v>
      </c>
      <c r="J23" s="10">
        <f t="shared" si="3"/>
        <v>1152</v>
      </c>
      <c r="K23" s="10">
        <f t="shared" si="4"/>
        <v>18.8</v>
      </c>
      <c r="L23" s="10">
        <f t="shared" si="5"/>
        <v>18.8</v>
      </c>
      <c r="M23" s="10">
        <f t="shared" si="6"/>
        <v>18.8</v>
      </c>
      <c r="O23" s="12"/>
      <c r="R23" s="6"/>
    </row>
    <row r="24" spans="1:18" ht="15" customHeight="1">
      <c r="A24" s="2">
        <f t="shared" si="7"/>
        <v>18</v>
      </c>
      <c r="B24" s="2" t="s">
        <v>30</v>
      </c>
      <c r="C24" s="4">
        <v>3715</v>
      </c>
      <c r="D24" s="4">
        <v>74.5</v>
      </c>
      <c r="E24" s="3">
        <v>1.6</v>
      </c>
      <c r="F24" s="13">
        <v>171</v>
      </c>
      <c r="G24" s="10">
        <f t="shared" si="0"/>
        <v>21512.382954545457</v>
      </c>
      <c r="H24" s="10">
        <f t="shared" si="1"/>
        <v>6496.739652272728</v>
      </c>
      <c r="I24" s="10">
        <f t="shared" si="2"/>
        <v>28009.122606818186</v>
      </c>
      <c r="J24" s="10">
        <f t="shared" si="3"/>
        <v>2052</v>
      </c>
      <c r="K24" s="10">
        <f t="shared" si="4"/>
        <v>30.1</v>
      </c>
      <c r="L24" s="10">
        <f t="shared" si="5"/>
        <v>30.1</v>
      </c>
      <c r="M24" s="10">
        <f t="shared" si="6"/>
        <v>30.1</v>
      </c>
      <c r="O24" s="12"/>
      <c r="R24" s="6"/>
    </row>
    <row r="25" spans="1:18" ht="15" customHeight="1">
      <c r="A25" s="2">
        <f t="shared" si="7"/>
        <v>19</v>
      </c>
      <c r="B25" s="2" t="s">
        <v>4</v>
      </c>
      <c r="C25" s="4">
        <v>3715</v>
      </c>
      <c r="D25" s="4">
        <v>74.5</v>
      </c>
      <c r="E25" s="3">
        <v>1.6</v>
      </c>
      <c r="F25" s="13">
        <v>126</v>
      </c>
      <c r="G25" s="10">
        <f t="shared" si="0"/>
        <v>15851.229545454546</v>
      </c>
      <c r="H25" s="10">
        <f t="shared" si="1"/>
        <v>4787.071322727273</v>
      </c>
      <c r="I25" s="10">
        <f t="shared" si="2"/>
        <v>20638.300868181817</v>
      </c>
      <c r="J25" s="10">
        <f t="shared" si="3"/>
        <v>1512</v>
      </c>
      <c r="K25" s="10">
        <f t="shared" si="4"/>
        <v>22.2</v>
      </c>
      <c r="L25" s="10">
        <f t="shared" si="5"/>
        <v>22.2</v>
      </c>
      <c r="M25" s="10">
        <f t="shared" si="6"/>
        <v>22.2</v>
      </c>
      <c r="O25" s="12"/>
      <c r="R25" s="6"/>
    </row>
    <row r="26" spans="1:18" ht="15" customHeight="1">
      <c r="A26" s="2">
        <f t="shared" si="7"/>
        <v>20</v>
      </c>
      <c r="B26" s="2" t="s">
        <v>5</v>
      </c>
      <c r="C26" s="4">
        <v>3715</v>
      </c>
      <c r="D26" s="4">
        <v>74.5</v>
      </c>
      <c r="E26" s="3">
        <v>1.6</v>
      </c>
      <c r="F26" s="13">
        <v>263</v>
      </c>
      <c r="G26" s="10">
        <f t="shared" si="0"/>
        <v>33086.29659090909</v>
      </c>
      <c r="H26" s="10">
        <f t="shared" si="1"/>
        <v>9992.061570454545</v>
      </c>
      <c r="I26" s="10">
        <f t="shared" si="2"/>
        <v>43078.358161363634</v>
      </c>
      <c r="J26" s="10">
        <f t="shared" si="3"/>
        <v>3156</v>
      </c>
      <c r="K26" s="10">
        <f t="shared" si="4"/>
        <v>46.2</v>
      </c>
      <c r="L26" s="10">
        <f t="shared" si="5"/>
        <v>46.2</v>
      </c>
      <c r="M26" s="10">
        <f t="shared" si="6"/>
        <v>46.2</v>
      </c>
      <c r="O26" s="12"/>
      <c r="R26" s="6"/>
    </row>
    <row r="27" spans="1:18" ht="15" customHeight="1">
      <c r="A27" s="2">
        <f t="shared" si="7"/>
        <v>21</v>
      </c>
      <c r="B27" s="2" t="s">
        <v>31</v>
      </c>
      <c r="C27" s="4">
        <v>3715</v>
      </c>
      <c r="D27" s="4">
        <v>74.5</v>
      </c>
      <c r="E27" s="3">
        <v>2.2</v>
      </c>
      <c r="F27" s="13">
        <v>100</v>
      </c>
      <c r="G27" s="10">
        <f t="shared" si="0"/>
        <v>17297.96875</v>
      </c>
      <c r="H27" s="10">
        <f t="shared" si="1"/>
        <v>5223.9865625</v>
      </c>
      <c r="I27" s="10">
        <f t="shared" si="2"/>
        <v>22521.955312500002</v>
      </c>
      <c r="J27" s="10">
        <f t="shared" si="3"/>
        <v>1200</v>
      </c>
      <c r="K27" s="10">
        <f t="shared" si="4"/>
        <v>23.7</v>
      </c>
      <c r="L27" s="10">
        <f t="shared" si="5"/>
        <v>23.7</v>
      </c>
      <c r="M27" s="10">
        <f t="shared" si="6"/>
        <v>23.7</v>
      </c>
      <c r="O27" s="12"/>
      <c r="R27" s="6"/>
    </row>
    <row r="28" spans="1:18" ht="15" customHeight="1">
      <c r="A28" s="2">
        <f t="shared" si="7"/>
        <v>22</v>
      </c>
      <c r="B28" s="2" t="s">
        <v>32</v>
      </c>
      <c r="C28" s="4">
        <v>3715</v>
      </c>
      <c r="D28" s="4">
        <v>74.5</v>
      </c>
      <c r="E28" s="3">
        <v>2.5</v>
      </c>
      <c r="F28" s="13">
        <v>47</v>
      </c>
      <c r="G28" s="10">
        <f t="shared" si="0"/>
        <v>9238.687855113636</v>
      </c>
      <c r="H28" s="10">
        <f t="shared" si="1"/>
        <v>2790.083732244318</v>
      </c>
      <c r="I28" s="10">
        <f t="shared" si="2"/>
        <v>12028.771587357955</v>
      </c>
      <c r="J28" s="10">
        <f t="shared" si="3"/>
        <v>564</v>
      </c>
      <c r="K28" s="10">
        <f t="shared" si="4"/>
        <v>12.6</v>
      </c>
      <c r="L28" s="10">
        <f t="shared" si="5"/>
        <v>12.6</v>
      </c>
      <c r="M28" s="10">
        <f t="shared" si="6"/>
        <v>12.6</v>
      </c>
      <c r="O28" s="12"/>
      <c r="R28" s="6"/>
    </row>
    <row r="29" spans="1:18" ht="15" customHeight="1">
      <c r="A29" s="2">
        <f t="shared" si="7"/>
        <v>23</v>
      </c>
      <c r="B29" s="2" t="s">
        <v>33</v>
      </c>
      <c r="C29" s="4">
        <v>3715</v>
      </c>
      <c r="D29" s="4">
        <v>74.5</v>
      </c>
      <c r="E29" s="3">
        <v>1.8</v>
      </c>
      <c r="F29" s="13">
        <v>148</v>
      </c>
      <c r="G29" s="10">
        <f t="shared" si="0"/>
        <v>20946.267613636363</v>
      </c>
      <c r="H29" s="10">
        <f t="shared" si="1"/>
        <v>6325.772819318181</v>
      </c>
      <c r="I29" s="10">
        <f t="shared" si="2"/>
        <v>27272.04043295454</v>
      </c>
      <c r="J29" s="10">
        <f t="shared" si="3"/>
        <v>1776</v>
      </c>
      <c r="K29" s="10">
        <f t="shared" si="4"/>
        <v>29</v>
      </c>
      <c r="L29" s="10">
        <f t="shared" si="5"/>
        <v>29</v>
      </c>
      <c r="M29" s="10">
        <f t="shared" si="6"/>
        <v>29</v>
      </c>
      <c r="O29" s="12"/>
      <c r="R29" s="6"/>
    </row>
    <row r="30" spans="1:18" ht="15" customHeight="1">
      <c r="A30" s="2">
        <f t="shared" si="7"/>
        <v>24</v>
      </c>
      <c r="B30" s="2" t="s">
        <v>6</v>
      </c>
      <c r="C30" s="4">
        <v>3715</v>
      </c>
      <c r="D30" s="4">
        <v>74.5</v>
      </c>
      <c r="E30" s="3">
        <v>2.2</v>
      </c>
      <c r="F30" s="13">
        <v>83</v>
      </c>
      <c r="G30" s="10">
        <f t="shared" si="0"/>
        <v>14357.314062500001</v>
      </c>
      <c r="H30" s="10">
        <f t="shared" si="1"/>
        <v>4335.908846875001</v>
      </c>
      <c r="I30" s="10">
        <f t="shared" si="2"/>
        <v>18693.222909375003</v>
      </c>
      <c r="J30" s="10">
        <f t="shared" si="3"/>
        <v>996</v>
      </c>
      <c r="K30" s="10">
        <f t="shared" si="4"/>
        <v>19.7</v>
      </c>
      <c r="L30" s="10">
        <f t="shared" si="5"/>
        <v>19.7</v>
      </c>
      <c r="M30" s="10">
        <f t="shared" si="6"/>
        <v>19.7</v>
      </c>
      <c r="O30" s="12"/>
      <c r="R30" s="6"/>
    </row>
    <row r="31" spans="1:18" ht="15" customHeight="1">
      <c r="A31" s="2">
        <f t="shared" si="7"/>
        <v>25</v>
      </c>
      <c r="B31" s="2" t="s">
        <v>34</v>
      </c>
      <c r="C31" s="4">
        <v>3715</v>
      </c>
      <c r="D31" s="4">
        <v>74.5</v>
      </c>
      <c r="E31" s="3">
        <v>1.6</v>
      </c>
      <c r="F31" s="13">
        <v>226</v>
      </c>
      <c r="G31" s="10">
        <f t="shared" si="0"/>
        <v>28431.570454545454</v>
      </c>
      <c r="H31" s="10">
        <f t="shared" si="1"/>
        <v>8586.334277272726</v>
      </c>
      <c r="I31" s="10">
        <f t="shared" si="2"/>
        <v>37017.904731818184</v>
      </c>
      <c r="J31" s="10">
        <f t="shared" si="3"/>
        <v>2712</v>
      </c>
      <c r="K31" s="10">
        <f t="shared" si="4"/>
        <v>39.7</v>
      </c>
      <c r="L31" s="10">
        <f t="shared" si="5"/>
        <v>39.7</v>
      </c>
      <c r="M31" s="10">
        <f t="shared" si="6"/>
        <v>39.7</v>
      </c>
      <c r="O31" s="12"/>
      <c r="R31" s="6"/>
    </row>
    <row r="32" spans="1:18" ht="15" customHeight="1">
      <c r="A32" s="2">
        <f t="shared" si="7"/>
        <v>26</v>
      </c>
      <c r="B32" s="2" t="s">
        <v>7</v>
      </c>
      <c r="C32" s="4">
        <v>3715</v>
      </c>
      <c r="D32" s="4">
        <v>74.5</v>
      </c>
      <c r="E32" s="3">
        <v>2.2</v>
      </c>
      <c r="F32" s="13">
        <v>51</v>
      </c>
      <c r="G32" s="10">
        <f t="shared" si="0"/>
        <v>8821.964062500001</v>
      </c>
      <c r="H32" s="10">
        <f t="shared" si="1"/>
        <v>2664.2331468750003</v>
      </c>
      <c r="I32" s="10">
        <f t="shared" si="2"/>
        <v>11486.197209375001</v>
      </c>
      <c r="J32" s="10">
        <f t="shared" si="3"/>
        <v>612</v>
      </c>
      <c r="K32" s="10">
        <f t="shared" si="4"/>
        <v>12.1</v>
      </c>
      <c r="L32" s="10">
        <f t="shared" si="5"/>
        <v>12.1</v>
      </c>
      <c r="M32" s="10">
        <f t="shared" si="6"/>
        <v>12.1</v>
      </c>
      <c r="O32" s="12"/>
      <c r="R32" s="6"/>
    </row>
    <row r="33" spans="1:18" ht="15" customHeight="1">
      <c r="A33" s="2">
        <f t="shared" si="7"/>
        <v>27</v>
      </c>
      <c r="B33" s="2" t="s">
        <v>35</v>
      </c>
      <c r="C33" s="4">
        <v>3715</v>
      </c>
      <c r="D33" s="4">
        <v>74.5</v>
      </c>
      <c r="E33" s="3">
        <v>2.1</v>
      </c>
      <c r="F33" s="13">
        <v>195</v>
      </c>
      <c r="G33" s="10">
        <f t="shared" si="0"/>
        <v>32197.81001420454</v>
      </c>
      <c r="H33" s="10">
        <f t="shared" si="1"/>
        <v>9723.73862428977</v>
      </c>
      <c r="I33" s="10">
        <f t="shared" si="2"/>
        <v>41921.54863849431</v>
      </c>
      <c r="J33" s="10">
        <f t="shared" si="3"/>
        <v>2340</v>
      </c>
      <c r="K33" s="10">
        <f t="shared" si="4"/>
        <v>44.3</v>
      </c>
      <c r="L33" s="10">
        <f t="shared" si="5"/>
        <v>44.3</v>
      </c>
      <c r="M33" s="10">
        <f t="shared" si="6"/>
        <v>44.3</v>
      </c>
      <c r="O33" s="12"/>
      <c r="R33" s="6"/>
    </row>
    <row r="34" spans="1:18" ht="15" customHeight="1">
      <c r="A34" s="2">
        <f t="shared" si="7"/>
        <v>28</v>
      </c>
      <c r="B34" s="2" t="s">
        <v>36</v>
      </c>
      <c r="C34" s="4">
        <v>3715</v>
      </c>
      <c r="D34" s="4">
        <v>74.5</v>
      </c>
      <c r="E34" s="3">
        <v>1.6</v>
      </c>
      <c r="F34" s="13">
        <v>247</v>
      </c>
      <c r="G34" s="10">
        <f t="shared" si="0"/>
        <v>31073.442045454543</v>
      </c>
      <c r="H34" s="10">
        <f t="shared" si="1"/>
        <v>9384.179497727271</v>
      </c>
      <c r="I34" s="10">
        <f t="shared" si="2"/>
        <v>40457.62154318181</v>
      </c>
      <c r="J34" s="10">
        <f t="shared" si="3"/>
        <v>2964</v>
      </c>
      <c r="K34" s="10">
        <f t="shared" si="4"/>
        <v>43.4</v>
      </c>
      <c r="L34" s="10">
        <f t="shared" si="5"/>
        <v>43.4</v>
      </c>
      <c r="M34" s="10">
        <f t="shared" si="6"/>
        <v>43.4</v>
      </c>
      <c r="O34" s="12"/>
      <c r="R34" s="6"/>
    </row>
    <row r="35" spans="1:18" ht="15" customHeight="1">
      <c r="A35" s="2">
        <f t="shared" si="7"/>
        <v>29</v>
      </c>
      <c r="B35" s="2" t="s">
        <v>17</v>
      </c>
      <c r="C35" s="4">
        <v>3715</v>
      </c>
      <c r="D35" s="4">
        <v>74.5</v>
      </c>
      <c r="E35" s="3">
        <v>1.6</v>
      </c>
      <c r="F35" s="13">
        <v>120</v>
      </c>
      <c r="G35" s="10">
        <f t="shared" si="0"/>
        <v>15096.409090909092</v>
      </c>
      <c r="H35" s="10">
        <f t="shared" si="1"/>
        <v>4559.115545454546</v>
      </c>
      <c r="I35" s="10">
        <f t="shared" si="2"/>
        <v>19655.52463636364</v>
      </c>
      <c r="J35" s="10">
        <f t="shared" si="3"/>
        <v>1440</v>
      </c>
      <c r="K35" s="10">
        <f t="shared" si="4"/>
        <v>21.1</v>
      </c>
      <c r="L35" s="10">
        <f t="shared" si="5"/>
        <v>21.1</v>
      </c>
      <c r="M35" s="10">
        <f t="shared" si="6"/>
        <v>21.1</v>
      </c>
      <c r="O35" s="12"/>
      <c r="R35" s="6"/>
    </row>
    <row r="36" spans="1:18" ht="15" customHeight="1">
      <c r="A36" s="2">
        <f t="shared" si="7"/>
        <v>30</v>
      </c>
      <c r="B36" s="2" t="s">
        <v>8</v>
      </c>
      <c r="C36" s="4">
        <v>3715</v>
      </c>
      <c r="D36" s="4">
        <v>74.5</v>
      </c>
      <c r="E36" s="3">
        <v>1.6</v>
      </c>
      <c r="F36" s="13">
        <v>76</v>
      </c>
      <c r="G36" s="10">
        <f t="shared" si="0"/>
        <v>9561.059090909092</v>
      </c>
      <c r="H36" s="10">
        <f t="shared" si="1"/>
        <v>2887.439845454546</v>
      </c>
      <c r="I36" s="10">
        <f t="shared" si="2"/>
        <v>12448.498936363638</v>
      </c>
      <c r="J36" s="10">
        <f t="shared" si="3"/>
        <v>912</v>
      </c>
      <c r="K36" s="10">
        <f t="shared" si="4"/>
        <v>13.4</v>
      </c>
      <c r="L36" s="10">
        <f t="shared" si="5"/>
        <v>13.4</v>
      </c>
      <c r="M36" s="10">
        <f t="shared" si="6"/>
        <v>13.4</v>
      </c>
      <c r="O36" s="12"/>
      <c r="R36" s="6"/>
    </row>
    <row r="37" spans="1:18" ht="15" customHeight="1">
      <c r="A37" s="2">
        <f t="shared" si="7"/>
        <v>31</v>
      </c>
      <c r="B37" s="2" t="s">
        <v>18</v>
      </c>
      <c r="C37" s="4">
        <v>3715</v>
      </c>
      <c r="D37" s="4">
        <v>74.5</v>
      </c>
      <c r="E37" s="3">
        <v>1.6</v>
      </c>
      <c r="F37" s="13">
        <v>134</v>
      </c>
      <c r="G37" s="10">
        <f t="shared" si="0"/>
        <v>16857.65681818182</v>
      </c>
      <c r="H37" s="10">
        <f t="shared" si="1"/>
        <v>5091.012359090909</v>
      </c>
      <c r="I37" s="10">
        <f t="shared" si="2"/>
        <v>21948.669177272728</v>
      </c>
      <c r="J37" s="10">
        <f t="shared" si="3"/>
        <v>1608</v>
      </c>
      <c r="K37" s="10">
        <f t="shared" si="4"/>
        <v>23.6</v>
      </c>
      <c r="L37" s="10">
        <f t="shared" si="5"/>
        <v>23.6</v>
      </c>
      <c r="M37" s="10">
        <f t="shared" si="6"/>
        <v>23.6</v>
      </c>
      <c r="O37" s="12"/>
      <c r="R37" s="6"/>
    </row>
    <row r="38" spans="1:18" ht="15" customHeight="1">
      <c r="A38" s="2">
        <f t="shared" si="7"/>
        <v>32</v>
      </c>
      <c r="B38" s="2" t="s">
        <v>9</v>
      </c>
      <c r="C38" s="4">
        <v>3715</v>
      </c>
      <c r="D38" s="4">
        <v>74.5</v>
      </c>
      <c r="E38" s="3">
        <v>1.6</v>
      </c>
      <c r="F38" s="13">
        <v>101</v>
      </c>
      <c r="G38" s="10">
        <f t="shared" si="0"/>
        <v>12706.14431818182</v>
      </c>
      <c r="H38" s="10">
        <f t="shared" si="1"/>
        <v>3837.2555840909095</v>
      </c>
      <c r="I38" s="10">
        <f t="shared" si="2"/>
        <v>16543.39990227273</v>
      </c>
      <c r="J38" s="10">
        <f t="shared" si="3"/>
        <v>1212</v>
      </c>
      <c r="K38" s="10">
        <f t="shared" si="4"/>
        <v>17.8</v>
      </c>
      <c r="L38" s="10">
        <f t="shared" si="5"/>
        <v>17.8</v>
      </c>
      <c r="M38" s="10">
        <f t="shared" si="6"/>
        <v>17.8</v>
      </c>
      <c r="O38" s="12"/>
      <c r="R38" s="6"/>
    </row>
    <row r="39" spans="1:18" ht="15" customHeight="1">
      <c r="A39" s="2">
        <f t="shared" si="7"/>
        <v>33</v>
      </c>
      <c r="B39" s="2" t="s">
        <v>37</v>
      </c>
      <c r="C39" s="4">
        <v>3715</v>
      </c>
      <c r="D39" s="4">
        <v>74.5</v>
      </c>
      <c r="E39" s="3">
        <v>1.6</v>
      </c>
      <c r="F39" s="13">
        <v>300</v>
      </c>
      <c r="G39" s="10">
        <f t="shared" si="0"/>
        <v>37741.02272727273</v>
      </c>
      <c r="H39" s="10">
        <f t="shared" si="1"/>
        <v>11397.788863636364</v>
      </c>
      <c r="I39" s="10">
        <f t="shared" si="2"/>
        <v>49138.81159090909</v>
      </c>
      <c r="J39" s="10">
        <f t="shared" si="3"/>
        <v>3600</v>
      </c>
      <c r="K39" s="10">
        <f t="shared" si="4"/>
        <v>52.7</v>
      </c>
      <c r="L39" s="10">
        <f t="shared" si="5"/>
        <v>52.7</v>
      </c>
      <c r="M39" s="10">
        <f t="shared" si="6"/>
        <v>52.7</v>
      </c>
      <c r="O39" s="12"/>
      <c r="R39" s="6"/>
    </row>
    <row r="40" spans="1:18" ht="15" customHeight="1">
      <c r="A40" s="2">
        <f t="shared" si="7"/>
        <v>34</v>
      </c>
      <c r="B40" s="2" t="s">
        <v>38</v>
      </c>
      <c r="C40" s="4">
        <v>3715</v>
      </c>
      <c r="D40" s="4">
        <v>74.5</v>
      </c>
      <c r="E40" s="3">
        <v>1.6</v>
      </c>
      <c r="F40" s="13">
        <v>244</v>
      </c>
      <c r="G40" s="10">
        <f t="shared" si="0"/>
        <v>30696.03181818182</v>
      </c>
      <c r="H40" s="10">
        <f t="shared" si="1"/>
        <v>9270.20160909091</v>
      </c>
      <c r="I40" s="10">
        <f t="shared" si="2"/>
        <v>39966.23342727273</v>
      </c>
      <c r="J40" s="10">
        <f t="shared" si="3"/>
        <v>2928</v>
      </c>
      <c r="K40" s="10">
        <f t="shared" si="4"/>
        <v>42.9</v>
      </c>
      <c r="L40" s="10">
        <f t="shared" si="5"/>
        <v>42.9</v>
      </c>
      <c r="M40" s="10">
        <f t="shared" si="6"/>
        <v>42.9</v>
      </c>
      <c r="O40" s="12"/>
      <c r="R40" s="6"/>
    </row>
    <row r="41" spans="1:18" ht="15" customHeight="1">
      <c r="A41" s="2">
        <f t="shared" si="7"/>
        <v>35</v>
      </c>
      <c r="B41" s="2" t="s">
        <v>10</v>
      </c>
      <c r="C41" s="4">
        <v>3715</v>
      </c>
      <c r="D41" s="4">
        <v>74.5</v>
      </c>
      <c r="E41" s="3">
        <v>1.6</v>
      </c>
      <c r="F41" s="13">
        <v>155</v>
      </c>
      <c r="G41" s="10">
        <f t="shared" si="0"/>
        <v>19499.528409090908</v>
      </c>
      <c r="H41" s="10">
        <f t="shared" si="1"/>
        <v>5888.857579545454</v>
      </c>
      <c r="I41" s="10">
        <f t="shared" si="2"/>
        <v>25388.385988636364</v>
      </c>
      <c r="J41" s="10">
        <f t="shared" si="3"/>
        <v>1860</v>
      </c>
      <c r="K41" s="10">
        <f t="shared" si="4"/>
        <v>27.2</v>
      </c>
      <c r="L41" s="10">
        <f t="shared" si="5"/>
        <v>27.2</v>
      </c>
      <c r="M41" s="10">
        <f t="shared" si="6"/>
        <v>27.2</v>
      </c>
      <c r="O41" s="12"/>
      <c r="R41" s="6"/>
    </row>
    <row r="42" spans="1:18" ht="15" customHeight="1">
      <c r="A42" s="2">
        <f t="shared" si="7"/>
        <v>36</v>
      </c>
      <c r="B42" s="2" t="s">
        <v>39</v>
      </c>
      <c r="C42" s="4">
        <v>3715</v>
      </c>
      <c r="D42" s="4">
        <v>74.5</v>
      </c>
      <c r="E42" s="3">
        <v>2.1</v>
      </c>
      <c r="F42" s="13">
        <v>95</v>
      </c>
      <c r="G42" s="10">
        <f t="shared" si="0"/>
        <v>15686.112571022726</v>
      </c>
      <c r="H42" s="10">
        <f t="shared" si="1"/>
        <v>4737.2059964488635</v>
      </c>
      <c r="I42" s="10">
        <f t="shared" si="2"/>
        <v>20423.31856747159</v>
      </c>
      <c r="J42" s="10">
        <f t="shared" si="3"/>
        <v>1140</v>
      </c>
      <c r="K42" s="10">
        <f t="shared" si="4"/>
        <v>21.6</v>
      </c>
      <c r="L42" s="10">
        <f t="shared" si="5"/>
        <v>21.6</v>
      </c>
      <c r="M42" s="10">
        <f t="shared" si="6"/>
        <v>21.6</v>
      </c>
      <c r="O42" s="12"/>
      <c r="R42" s="6"/>
    </row>
    <row r="43" spans="1:18" ht="15" customHeight="1">
      <c r="A43" s="2">
        <f t="shared" si="7"/>
        <v>37</v>
      </c>
      <c r="B43" s="2" t="s">
        <v>11</v>
      </c>
      <c r="C43" s="4">
        <v>3715</v>
      </c>
      <c r="D43" s="4">
        <v>74.5</v>
      </c>
      <c r="E43" s="3">
        <v>2.2</v>
      </c>
      <c r="F43" s="13">
        <v>104</v>
      </c>
      <c r="G43" s="10">
        <f t="shared" si="0"/>
        <v>17989.8875</v>
      </c>
      <c r="H43" s="10">
        <f t="shared" si="1"/>
        <v>5432.946025</v>
      </c>
      <c r="I43" s="10">
        <f t="shared" si="2"/>
        <v>23422.833525000002</v>
      </c>
      <c r="J43" s="10">
        <f t="shared" si="3"/>
        <v>1248</v>
      </c>
      <c r="K43" s="10">
        <f t="shared" si="4"/>
        <v>24.7</v>
      </c>
      <c r="L43" s="10">
        <f t="shared" si="5"/>
        <v>24.7</v>
      </c>
      <c r="M43" s="10">
        <f t="shared" si="6"/>
        <v>24.7</v>
      </c>
      <c r="O43" s="12"/>
      <c r="R43" s="6"/>
    </row>
    <row r="44" spans="1:18" ht="15" customHeight="1">
      <c r="A44" s="2">
        <f t="shared" si="7"/>
        <v>38</v>
      </c>
      <c r="B44" s="2" t="s">
        <v>40</v>
      </c>
      <c r="C44" s="4">
        <v>3715</v>
      </c>
      <c r="D44" s="4">
        <v>74.5</v>
      </c>
      <c r="E44" s="3">
        <v>1.6</v>
      </c>
      <c r="F44" s="13">
        <v>146</v>
      </c>
      <c r="G44" s="10">
        <f t="shared" si="0"/>
        <v>18367.297727272726</v>
      </c>
      <c r="H44" s="10">
        <f t="shared" si="1"/>
        <v>5546.923913636363</v>
      </c>
      <c r="I44" s="10">
        <f t="shared" si="2"/>
        <v>23914.22164090909</v>
      </c>
      <c r="J44" s="10">
        <f t="shared" si="3"/>
        <v>1752</v>
      </c>
      <c r="K44" s="10">
        <f t="shared" si="4"/>
        <v>25.7</v>
      </c>
      <c r="L44" s="10">
        <f t="shared" si="5"/>
        <v>25.7</v>
      </c>
      <c r="M44" s="10">
        <f t="shared" si="6"/>
        <v>25.7</v>
      </c>
      <c r="O44" s="12"/>
      <c r="R44" s="6"/>
    </row>
    <row r="45" spans="1:18" ht="15" customHeight="1">
      <c r="A45" s="2">
        <f t="shared" si="7"/>
        <v>39</v>
      </c>
      <c r="B45" s="2" t="s">
        <v>12</v>
      </c>
      <c r="C45" s="4">
        <v>3715</v>
      </c>
      <c r="D45" s="4">
        <v>74.5</v>
      </c>
      <c r="E45" s="3">
        <v>1.6</v>
      </c>
      <c r="F45" s="13">
        <v>205</v>
      </c>
      <c r="G45" s="10">
        <f t="shared" si="0"/>
        <v>25789.698863636364</v>
      </c>
      <c r="H45" s="10">
        <f t="shared" si="1"/>
        <v>7788.489056818182</v>
      </c>
      <c r="I45" s="10">
        <f t="shared" si="2"/>
        <v>33578.18792045455</v>
      </c>
      <c r="J45" s="10">
        <f t="shared" si="3"/>
        <v>2460</v>
      </c>
      <c r="K45" s="10">
        <f t="shared" si="4"/>
        <v>36</v>
      </c>
      <c r="L45" s="10">
        <f t="shared" si="5"/>
        <v>36</v>
      </c>
      <c r="M45" s="10">
        <f t="shared" si="6"/>
        <v>36</v>
      </c>
      <c r="O45" s="12"/>
      <c r="R45" s="6"/>
    </row>
    <row r="46" spans="1:18" ht="15" customHeight="1">
      <c r="A46" s="2">
        <f t="shared" si="7"/>
        <v>40</v>
      </c>
      <c r="B46" s="2" t="s">
        <v>13</v>
      </c>
      <c r="C46" s="4">
        <v>3715</v>
      </c>
      <c r="D46" s="4">
        <v>74.5</v>
      </c>
      <c r="E46" s="3">
        <v>1.6</v>
      </c>
      <c r="F46" s="13">
        <v>131</v>
      </c>
      <c r="G46" s="10">
        <f t="shared" si="0"/>
        <v>16480.24659090909</v>
      </c>
      <c r="H46" s="10">
        <f t="shared" si="1"/>
        <v>4977.034470454545</v>
      </c>
      <c r="I46" s="10">
        <f t="shared" si="2"/>
        <v>21457.281061363636</v>
      </c>
      <c r="J46" s="10">
        <f t="shared" si="3"/>
        <v>1572</v>
      </c>
      <c r="K46" s="10">
        <f t="shared" si="4"/>
        <v>23</v>
      </c>
      <c r="L46" s="10">
        <f t="shared" si="5"/>
        <v>23</v>
      </c>
      <c r="M46" s="10">
        <f t="shared" si="6"/>
        <v>23</v>
      </c>
      <c r="O46" s="12"/>
      <c r="R46" s="6"/>
    </row>
    <row r="47" spans="1:18" ht="15" customHeight="1">
      <c r="A47" s="2">
        <f t="shared" si="7"/>
        <v>41</v>
      </c>
      <c r="B47" s="2" t="s">
        <v>41</v>
      </c>
      <c r="C47" s="4">
        <v>3715</v>
      </c>
      <c r="D47" s="4">
        <v>74.5</v>
      </c>
      <c r="E47" s="3">
        <v>1.6</v>
      </c>
      <c r="F47" s="13">
        <v>89</v>
      </c>
      <c r="G47" s="10">
        <f t="shared" si="0"/>
        <v>11196.503409090908</v>
      </c>
      <c r="H47" s="10">
        <f t="shared" si="1"/>
        <v>3381.3440295454543</v>
      </c>
      <c r="I47" s="10">
        <f t="shared" si="2"/>
        <v>14577.847438636363</v>
      </c>
      <c r="J47" s="10">
        <f t="shared" si="3"/>
        <v>1068</v>
      </c>
      <c r="K47" s="10">
        <f t="shared" si="4"/>
        <v>15.6</v>
      </c>
      <c r="L47" s="10">
        <f t="shared" si="5"/>
        <v>15.6</v>
      </c>
      <c r="M47" s="10">
        <f t="shared" si="6"/>
        <v>15.6</v>
      </c>
      <c r="O47" s="12"/>
      <c r="R47" s="6"/>
    </row>
    <row r="48" spans="1:18" ht="15" customHeight="1">
      <c r="A48" s="2">
        <f t="shared" si="7"/>
        <v>42</v>
      </c>
      <c r="B48" s="2" t="s">
        <v>19</v>
      </c>
      <c r="C48" s="4">
        <v>3715</v>
      </c>
      <c r="D48" s="4">
        <v>74.5</v>
      </c>
      <c r="E48" s="3">
        <v>1.6</v>
      </c>
      <c r="F48" s="13">
        <v>155</v>
      </c>
      <c r="G48" s="10">
        <f t="shared" si="0"/>
        <v>19499.528409090908</v>
      </c>
      <c r="H48" s="10">
        <f t="shared" si="1"/>
        <v>5888.857579545454</v>
      </c>
      <c r="I48" s="10">
        <f t="shared" si="2"/>
        <v>25388.385988636364</v>
      </c>
      <c r="J48" s="10">
        <f t="shared" si="3"/>
        <v>1860</v>
      </c>
      <c r="K48" s="10">
        <f t="shared" si="4"/>
        <v>27.2</v>
      </c>
      <c r="L48" s="10">
        <f t="shared" si="5"/>
        <v>27.2</v>
      </c>
      <c r="M48" s="10">
        <f t="shared" si="6"/>
        <v>27.2</v>
      </c>
      <c r="O48" s="12"/>
      <c r="R48" s="6"/>
    </row>
    <row r="49" spans="1:18" ht="15" customHeight="1">
      <c r="A49" s="3"/>
      <c r="B49" s="8" t="s">
        <v>44</v>
      </c>
      <c r="C49" s="9" t="s">
        <v>46</v>
      </c>
      <c r="D49" s="9" t="s">
        <v>46</v>
      </c>
      <c r="E49" s="9" t="s">
        <v>46</v>
      </c>
      <c r="F49" s="14">
        <f aca="true" t="shared" si="8" ref="F49:M49">SUM(F6:F48)</f>
        <v>4912</v>
      </c>
      <c r="G49" s="11">
        <f t="shared" si="8"/>
        <v>663801.6880681817</v>
      </c>
      <c r="H49" s="11">
        <f t="shared" si="8"/>
        <v>200468.10979659096</v>
      </c>
      <c r="I49" s="11">
        <f t="shared" si="8"/>
        <v>864269.7978647728</v>
      </c>
      <c r="J49" s="11">
        <f t="shared" si="8"/>
        <v>58944</v>
      </c>
      <c r="K49" s="11">
        <f t="shared" si="8"/>
        <v>923.4000000000002</v>
      </c>
      <c r="L49" s="11">
        <f t="shared" si="8"/>
        <v>923.4000000000002</v>
      </c>
      <c r="M49" s="11">
        <f t="shared" si="8"/>
        <v>923.4000000000002</v>
      </c>
      <c r="O49" s="12"/>
      <c r="R49" s="6"/>
    </row>
    <row r="50" spans="9:10" ht="12.75">
      <c r="I50" s="20"/>
      <c r="J50" s="18"/>
    </row>
    <row r="52" spans="2:7" ht="47.25">
      <c r="B52" s="22" t="s">
        <v>67</v>
      </c>
      <c r="G52" s="23" t="s">
        <v>66</v>
      </c>
    </row>
  </sheetData>
  <sheetProtection/>
  <autoFilter ref="A5:R5"/>
  <printOptions horizontalCentered="1"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050-emk</dc:creator>
  <cp:keywords/>
  <dc:description/>
  <cp:lastModifiedBy>Екатерина Александровна Филимонова</cp:lastModifiedBy>
  <cp:lastPrinted>2018-05-21T01:50:35Z</cp:lastPrinted>
  <dcterms:created xsi:type="dcterms:W3CDTF">2005-09-19T07:29:17Z</dcterms:created>
  <dcterms:modified xsi:type="dcterms:W3CDTF">2018-06-21T02:34:17Z</dcterms:modified>
  <cp:category/>
  <cp:version/>
  <cp:contentType/>
  <cp:contentStatus/>
</cp:coreProperties>
</file>