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дети-инвалиды питание\"/>
    </mc:Choice>
  </mc:AlternateContent>
  <bookViews>
    <workbookView xWindow="0" yWindow="0" windowWidth="28800" windowHeight="12435"/>
  </bookViews>
  <sheets>
    <sheet name="новое" sheetId="17" r:id="rId1"/>
    <sheet name="откл" sheetId="19" r:id="rId2"/>
    <sheet name="старое" sheetId="1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7" l="1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6" i="17"/>
  <c r="J38" i="17" l="1"/>
  <c r="I38" i="17"/>
  <c r="J6" i="17"/>
  <c r="I6" i="17"/>
  <c r="K21" i="19"/>
  <c r="I47" i="19"/>
  <c r="I45" i="19"/>
  <c r="I43" i="19"/>
  <c r="I41" i="19"/>
  <c r="I39" i="19"/>
  <c r="I36" i="19"/>
  <c r="I34" i="19"/>
  <c r="I32" i="19"/>
  <c r="I30" i="19"/>
  <c r="I28" i="19"/>
  <c r="I26" i="19"/>
  <c r="I24" i="19"/>
  <c r="I22" i="19"/>
  <c r="I20" i="19"/>
  <c r="I18" i="19"/>
  <c r="I16" i="19"/>
  <c r="I14" i="19"/>
  <c r="I12" i="19"/>
  <c r="I10" i="19"/>
  <c r="I8" i="19"/>
  <c r="I6" i="19"/>
  <c r="K48" i="18"/>
  <c r="K47" i="18"/>
  <c r="K46" i="18"/>
  <c r="K45" i="18"/>
  <c r="K44" i="18"/>
  <c r="K43" i="18"/>
  <c r="K42" i="18"/>
  <c r="K41" i="18"/>
  <c r="K40" i="18"/>
  <c r="K39" i="18"/>
  <c r="K38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6" i="18"/>
  <c r="J48" i="18"/>
  <c r="I48" i="18"/>
  <c r="J47" i="18"/>
  <c r="I47" i="18"/>
  <c r="J46" i="18"/>
  <c r="I46" i="18"/>
  <c r="J45" i="18"/>
  <c r="I45" i="18"/>
  <c r="J44" i="18"/>
  <c r="I44" i="18"/>
  <c r="J43" i="18"/>
  <c r="I43" i="18"/>
  <c r="J42" i="18"/>
  <c r="I42" i="18"/>
  <c r="J41" i="18"/>
  <c r="I41" i="18"/>
  <c r="J40" i="18"/>
  <c r="I40" i="18"/>
  <c r="J39" i="18"/>
  <c r="I39" i="18"/>
  <c r="J38" i="18"/>
  <c r="I38" i="18"/>
  <c r="I36" i="18"/>
  <c r="J36" i="18"/>
  <c r="I7" i="18"/>
  <c r="J7" i="18"/>
  <c r="I8" i="18"/>
  <c r="J8" i="18"/>
  <c r="I9" i="18"/>
  <c r="J9" i="18"/>
  <c r="I10" i="18"/>
  <c r="J10" i="18"/>
  <c r="I11" i="18"/>
  <c r="J11" i="18"/>
  <c r="I12" i="18"/>
  <c r="J12" i="18"/>
  <c r="I13" i="18"/>
  <c r="J13" i="18"/>
  <c r="I14" i="18"/>
  <c r="J14" i="18"/>
  <c r="I15" i="18"/>
  <c r="J15" i="18"/>
  <c r="I16" i="18"/>
  <c r="J16" i="18"/>
  <c r="I17" i="18"/>
  <c r="J17" i="18"/>
  <c r="I18" i="18"/>
  <c r="J18" i="18"/>
  <c r="I19" i="18"/>
  <c r="J19" i="18"/>
  <c r="I20" i="18"/>
  <c r="J20" i="18"/>
  <c r="I21" i="18"/>
  <c r="J21" i="18"/>
  <c r="I22" i="18"/>
  <c r="J22" i="18"/>
  <c r="I23" i="18"/>
  <c r="J23" i="18"/>
  <c r="I24" i="18"/>
  <c r="J24" i="18"/>
  <c r="I25" i="18"/>
  <c r="J25" i="18"/>
  <c r="I26" i="18"/>
  <c r="J26" i="18"/>
  <c r="I27" i="18"/>
  <c r="J27" i="18"/>
  <c r="I28" i="18"/>
  <c r="J28" i="18"/>
  <c r="I29" i="18"/>
  <c r="J29" i="18"/>
  <c r="I30" i="18"/>
  <c r="J30" i="18"/>
  <c r="I31" i="18"/>
  <c r="J31" i="18"/>
  <c r="I32" i="18"/>
  <c r="J32" i="18"/>
  <c r="I33" i="18"/>
  <c r="J33" i="18"/>
  <c r="I34" i="18"/>
  <c r="J34" i="18"/>
  <c r="I35" i="18"/>
  <c r="J35" i="18"/>
  <c r="J6" i="18"/>
  <c r="I6" i="18"/>
  <c r="F48" i="19"/>
  <c r="J48" i="19" s="1"/>
  <c r="E48" i="19"/>
  <c r="I48" i="19" s="1"/>
  <c r="K48" i="19" s="1"/>
  <c r="F47" i="19"/>
  <c r="J47" i="19" s="1"/>
  <c r="K47" i="19" s="1"/>
  <c r="E47" i="19"/>
  <c r="F46" i="19"/>
  <c r="J46" i="19" s="1"/>
  <c r="E46" i="19"/>
  <c r="I46" i="19" s="1"/>
  <c r="K46" i="19" s="1"/>
  <c r="F45" i="19"/>
  <c r="J45" i="19" s="1"/>
  <c r="E45" i="19"/>
  <c r="F44" i="19"/>
  <c r="J44" i="19" s="1"/>
  <c r="E44" i="19"/>
  <c r="I44" i="19" s="1"/>
  <c r="K44" i="19" s="1"/>
  <c r="F43" i="19"/>
  <c r="J43" i="19" s="1"/>
  <c r="K43" i="19" s="1"/>
  <c r="E43" i="19"/>
  <c r="F42" i="19"/>
  <c r="J42" i="19" s="1"/>
  <c r="E42" i="19"/>
  <c r="I42" i="19" s="1"/>
  <c r="K42" i="19" s="1"/>
  <c r="F41" i="19"/>
  <c r="J41" i="19" s="1"/>
  <c r="E41" i="19"/>
  <c r="F40" i="19"/>
  <c r="J40" i="19" s="1"/>
  <c r="E40" i="19"/>
  <c r="I40" i="19" s="1"/>
  <c r="K40" i="19" s="1"/>
  <c r="F39" i="19"/>
  <c r="J39" i="19" s="1"/>
  <c r="K39" i="19" s="1"/>
  <c r="E39" i="19"/>
  <c r="F38" i="19"/>
  <c r="J38" i="19" s="1"/>
  <c r="E38" i="19"/>
  <c r="I38" i="19" s="1"/>
  <c r="F36" i="19"/>
  <c r="J36" i="19" s="1"/>
  <c r="E36" i="19"/>
  <c r="F35" i="19"/>
  <c r="J35" i="19" s="1"/>
  <c r="E35" i="19"/>
  <c r="I35" i="19" s="1"/>
  <c r="K35" i="19" s="1"/>
  <c r="F34" i="19"/>
  <c r="J34" i="19" s="1"/>
  <c r="E34" i="19"/>
  <c r="F33" i="19"/>
  <c r="J33" i="19" s="1"/>
  <c r="E33" i="19"/>
  <c r="I33" i="19" s="1"/>
  <c r="K33" i="19" s="1"/>
  <c r="F32" i="19"/>
  <c r="J32" i="19" s="1"/>
  <c r="E32" i="19"/>
  <c r="F31" i="19"/>
  <c r="J31" i="19" s="1"/>
  <c r="E31" i="19"/>
  <c r="I31" i="19" s="1"/>
  <c r="K31" i="19" s="1"/>
  <c r="F30" i="19"/>
  <c r="J30" i="19" s="1"/>
  <c r="E30" i="19"/>
  <c r="F29" i="19"/>
  <c r="J29" i="19" s="1"/>
  <c r="E29" i="19"/>
  <c r="I29" i="19" s="1"/>
  <c r="K29" i="19" s="1"/>
  <c r="F28" i="19"/>
  <c r="J28" i="19" s="1"/>
  <c r="E28" i="19"/>
  <c r="F27" i="19"/>
  <c r="J27" i="19" s="1"/>
  <c r="E27" i="19"/>
  <c r="I27" i="19" s="1"/>
  <c r="K27" i="19" s="1"/>
  <c r="F26" i="19"/>
  <c r="J26" i="19" s="1"/>
  <c r="E26" i="19"/>
  <c r="F25" i="19"/>
  <c r="J25" i="19" s="1"/>
  <c r="E25" i="19"/>
  <c r="I25" i="19" s="1"/>
  <c r="K25" i="19" s="1"/>
  <c r="F24" i="19"/>
  <c r="J24" i="19" s="1"/>
  <c r="E24" i="19"/>
  <c r="F23" i="19"/>
  <c r="J23" i="19" s="1"/>
  <c r="E23" i="19"/>
  <c r="I23" i="19" s="1"/>
  <c r="K23" i="19" s="1"/>
  <c r="F22" i="19"/>
  <c r="J22" i="19" s="1"/>
  <c r="E22" i="19"/>
  <c r="F21" i="19"/>
  <c r="J21" i="19" s="1"/>
  <c r="E21" i="19"/>
  <c r="I21" i="19" s="1"/>
  <c r="F20" i="19"/>
  <c r="J20" i="19" s="1"/>
  <c r="E20" i="19"/>
  <c r="F19" i="19"/>
  <c r="J19" i="19" s="1"/>
  <c r="E19" i="19"/>
  <c r="I19" i="19" s="1"/>
  <c r="K19" i="19" s="1"/>
  <c r="F18" i="19"/>
  <c r="J18" i="19" s="1"/>
  <c r="E18" i="19"/>
  <c r="F17" i="19"/>
  <c r="J17" i="19" s="1"/>
  <c r="E17" i="19"/>
  <c r="I17" i="19" s="1"/>
  <c r="K17" i="19" s="1"/>
  <c r="F16" i="19"/>
  <c r="J16" i="19" s="1"/>
  <c r="E16" i="19"/>
  <c r="F15" i="19"/>
  <c r="J15" i="19" s="1"/>
  <c r="E15" i="19"/>
  <c r="I15" i="19" s="1"/>
  <c r="K15" i="19" s="1"/>
  <c r="F14" i="19"/>
  <c r="J14" i="19" s="1"/>
  <c r="E14" i="19"/>
  <c r="F13" i="19"/>
  <c r="J13" i="19" s="1"/>
  <c r="E13" i="19"/>
  <c r="I13" i="19" s="1"/>
  <c r="K13" i="19" s="1"/>
  <c r="F12" i="19"/>
  <c r="J12" i="19" s="1"/>
  <c r="E12" i="19"/>
  <c r="F11" i="19"/>
  <c r="J11" i="19" s="1"/>
  <c r="E11" i="19"/>
  <c r="I11" i="19" s="1"/>
  <c r="K11" i="19" s="1"/>
  <c r="F10" i="19"/>
  <c r="J10" i="19" s="1"/>
  <c r="E10" i="19"/>
  <c r="F9" i="19"/>
  <c r="J9" i="19" s="1"/>
  <c r="E9" i="19"/>
  <c r="I9" i="19" s="1"/>
  <c r="K9" i="19" s="1"/>
  <c r="F8" i="19"/>
  <c r="J8" i="19" s="1"/>
  <c r="E8" i="19"/>
  <c r="F7" i="19"/>
  <c r="J7" i="19" s="1"/>
  <c r="E7" i="19"/>
  <c r="I7" i="19" s="1"/>
  <c r="K7" i="19" s="1"/>
  <c r="F6" i="19"/>
  <c r="J6" i="19" s="1"/>
  <c r="K6" i="19" s="1"/>
  <c r="E6" i="19"/>
  <c r="D48" i="19"/>
  <c r="C48" i="19"/>
  <c r="D47" i="19"/>
  <c r="C47" i="19"/>
  <c r="D46" i="19"/>
  <c r="C46" i="19"/>
  <c r="D45" i="19"/>
  <c r="C45" i="19"/>
  <c r="D44" i="19"/>
  <c r="C44" i="19"/>
  <c r="D43" i="19"/>
  <c r="C43" i="19"/>
  <c r="D42" i="19"/>
  <c r="C42" i="19"/>
  <c r="D41" i="19"/>
  <c r="C41" i="19"/>
  <c r="D40" i="19"/>
  <c r="C40" i="19"/>
  <c r="D39" i="19"/>
  <c r="C39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9" i="19"/>
  <c r="C29" i="19"/>
  <c r="D28" i="19"/>
  <c r="C28" i="19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G48" i="18"/>
  <c r="D48" i="18"/>
  <c r="C48" i="18"/>
  <c r="G47" i="18"/>
  <c r="D47" i="18"/>
  <c r="C47" i="18"/>
  <c r="G46" i="18"/>
  <c r="D46" i="18"/>
  <c r="C46" i="18"/>
  <c r="G45" i="18"/>
  <c r="D45" i="18"/>
  <c r="C45" i="18"/>
  <c r="G44" i="18"/>
  <c r="D44" i="18"/>
  <c r="C44" i="18"/>
  <c r="G43" i="18"/>
  <c r="D43" i="18"/>
  <c r="C43" i="18"/>
  <c r="G42" i="18"/>
  <c r="D42" i="18"/>
  <c r="C42" i="18"/>
  <c r="G41" i="18"/>
  <c r="D41" i="18"/>
  <c r="C41" i="18"/>
  <c r="G40" i="18"/>
  <c r="D40" i="18"/>
  <c r="C40" i="18"/>
  <c r="G39" i="18"/>
  <c r="D39" i="18"/>
  <c r="C39" i="18"/>
  <c r="G38" i="18"/>
  <c r="G37" i="18"/>
  <c r="G49" i="18" s="1"/>
  <c r="G36" i="18"/>
  <c r="D36" i="18"/>
  <c r="C36" i="18"/>
  <c r="G35" i="18"/>
  <c r="D35" i="18"/>
  <c r="C35" i="18"/>
  <c r="G34" i="18"/>
  <c r="D34" i="18"/>
  <c r="C34" i="18"/>
  <c r="G33" i="18"/>
  <c r="D33" i="18"/>
  <c r="C33" i="18"/>
  <c r="G32" i="18"/>
  <c r="D32" i="18"/>
  <c r="C32" i="18"/>
  <c r="G31" i="18"/>
  <c r="D31" i="18"/>
  <c r="C31" i="18"/>
  <c r="G30" i="18"/>
  <c r="D30" i="18"/>
  <c r="C30" i="18"/>
  <c r="G29" i="18"/>
  <c r="D29" i="18"/>
  <c r="C29" i="18"/>
  <c r="G28" i="18"/>
  <c r="D28" i="18"/>
  <c r="C28" i="18"/>
  <c r="G27" i="18"/>
  <c r="D27" i="18"/>
  <c r="C27" i="18"/>
  <c r="G26" i="18"/>
  <c r="D26" i="18"/>
  <c r="C26" i="18"/>
  <c r="G25" i="18"/>
  <c r="D25" i="18"/>
  <c r="C25" i="18"/>
  <c r="G24" i="18"/>
  <c r="D24" i="18"/>
  <c r="C24" i="18"/>
  <c r="G23" i="18"/>
  <c r="D23" i="18"/>
  <c r="C23" i="18"/>
  <c r="G22" i="18"/>
  <c r="D22" i="18"/>
  <c r="C22" i="18"/>
  <c r="G21" i="18"/>
  <c r="D21" i="18"/>
  <c r="C21" i="18"/>
  <c r="G20" i="18"/>
  <c r="D20" i="18"/>
  <c r="C20" i="18"/>
  <c r="G19" i="18"/>
  <c r="D19" i="18"/>
  <c r="C19" i="18"/>
  <c r="G18" i="18"/>
  <c r="D18" i="18"/>
  <c r="C18" i="18"/>
  <c r="G17" i="18"/>
  <c r="D17" i="18"/>
  <c r="C17" i="18"/>
  <c r="G16" i="18"/>
  <c r="D16" i="18"/>
  <c r="C16" i="18"/>
  <c r="G15" i="18"/>
  <c r="D15" i="18"/>
  <c r="C15" i="18"/>
  <c r="G14" i="18"/>
  <c r="D14" i="18"/>
  <c r="C14" i="18"/>
  <c r="G13" i="18"/>
  <c r="D13" i="18"/>
  <c r="C13" i="18"/>
  <c r="G12" i="18"/>
  <c r="D12" i="18"/>
  <c r="C12" i="18"/>
  <c r="G11" i="18"/>
  <c r="D11" i="18"/>
  <c r="C11" i="18"/>
  <c r="G10" i="18"/>
  <c r="D10" i="18"/>
  <c r="C10" i="18"/>
  <c r="G9" i="18"/>
  <c r="D9" i="18"/>
  <c r="C9" i="18"/>
  <c r="G8" i="18"/>
  <c r="D8" i="18"/>
  <c r="C8" i="18"/>
  <c r="G7" i="18"/>
  <c r="D7" i="18"/>
  <c r="C7" i="18"/>
  <c r="I5" i="18"/>
  <c r="G6" i="18"/>
  <c r="G5" i="18"/>
  <c r="F5" i="18"/>
  <c r="F49" i="18" s="1"/>
  <c r="E5" i="18"/>
  <c r="E49" i="18" s="1"/>
  <c r="K16" i="19" l="1"/>
  <c r="K32" i="19"/>
  <c r="I37" i="19"/>
  <c r="K38" i="19"/>
  <c r="K10" i="19"/>
  <c r="K18" i="19"/>
  <c r="K26" i="19"/>
  <c r="K34" i="19"/>
  <c r="K12" i="19"/>
  <c r="K28" i="19"/>
  <c r="K36" i="19"/>
  <c r="K45" i="19"/>
  <c r="F37" i="19"/>
  <c r="K14" i="19"/>
  <c r="K22" i="19"/>
  <c r="K30" i="19"/>
  <c r="K8" i="19"/>
  <c r="K41" i="19"/>
  <c r="K24" i="19"/>
  <c r="K20" i="19"/>
  <c r="G6" i="19"/>
  <c r="G5" i="19" s="1"/>
  <c r="G8" i="19"/>
  <c r="G10" i="19"/>
  <c r="G12" i="19"/>
  <c r="G14" i="19"/>
  <c r="G16" i="19"/>
  <c r="G18" i="19"/>
  <c r="G20" i="19"/>
  <c r="G22" i="19"/>
  <c r="G24" i="19"/>
  <c r="G26" i="19"/>
  <c r="G28" i="19"/>
  <c r="G30" i="19"/>
  <c r="G32" i="19"/>
  <c r="G34" i="19"/>
  <c r="G36" i="19"/>
  <c r="G39" i="19"/>
  <c r="G41" i="19"/>
  <c r="G43" i="19"/>
  <c r="G45" i="19"/>
  <c r="G47" i="19"/>
  <c r="E37" i="19"/>
  <c r="K6" i="17"/>
  <c r="G7" i="19"/>
  <c r="G9" i="19"/>
  <c r="G11" i="19"/>
  <c r="G13" i="19"/>
  <c r="G15" i="19"/>
  <c r="G17" i="19"/>
  <c r="G19" i="19"/>
  <c r="G21" i="19"/>
  <c r="G23" i="19"/>
  <c r="G25" i="19"/>
  <c r="G27" i="19"/>
  <c r="G29" i="19"/>
  <c r="G31" i="19"/>
  <c r="G33" i="19"/>
  <c r="G35" i="19"/>
  <c r="G38" i="19"/>
  <c r="G40" i="19"/>
  <c r="G42" i="19"/>
  <c r="G44" i="19"/>
  <c r="G46" i="19"/>
  <c r="G48" i="19"/>
  <c r="K38" i="17"/>
  <c r="M38" i="17" s="1"/>
  <c r="J5" i="18"/>
  <c r="J37" i="19"/>
  <c r="F5" i="19"/>
  <c r="E5" i="19"/>
  <c r="E49" i="19" s="1"/>
  <c r="J37" i="18"/>
  <c r="J49" i="18" s="1"/>
  <c r="I37" i="18"/>
  <c r="I49" i="18" s="1"/>
  <c r="G37" i="19" l="1"/>
  <c r="G49" i="19" s="1"/>
  <c r="F49" i="19"/>
  <c r="K37" i="19"/>
  <c r="K37" i="18"/>
  <c r="J5" i="19"/>
  <c r="J49" i="19" s="1"/>
  <c r="K5" i="19"/>
  <c r="I5" i="19"/>
  <c r="I49" i="19" s="1"/>
  <c r="K5" i="18"/>
  <c r="K49" i="18" s="1"/>
  <c r="K49" i="19" l="1"/>
  <c r="F37" i="17" l="1"/>
  <c r="E37" i="17"/>
  <c r="D40" i="17" l="1"/>
  <c r="J40" i="17" s="1"/>
  <c r="D41" i="17"/>
  <c r="J41" i="17" s="1"/>
  <c r="D42" i="17"/>
  <c r="J42" i="17" s="1"/>
  <c r="D43" i="17"/>
  <c r="J43" i="17" s="1"/>
  <c r="D44" i="17"/>
  <c r="J44" i="17" s="1"/>
  <c r="D45" i="17"/>
  <c r="J45" i="17" s="1"/>
  <c r="K45" i="17" s="1"/>
  <c r="M45" i="17" s="1"/>
  <c r="D46" i="17"/>
  <c r="J46" i="17" s="1"/>
  <c r="D47" i="17"/>
  <c r="J47" i="17" s="1"/>
  <c r="D48" i="17"/>
  <c r="J48" i="17" s="1"/>
  <c r="D39" i="17"/>
  <c r="J39" i="17" s="1"/>
  <c r="K39" i="17" s="1"/>
  <c r="M39" i="17" s="1"/>
  <c r="C40" i="17"/>
  <c r="I40" i="17" s="1"/>
  <c r="K40" i="17" s="1"/>
  <c r="M40" i="17" s="1"/>
  <c r="C41" i="17"/>
  <c r="I41" i="17" s="1"/>
  <c r="C42" i="17"/>
  <c r="I42" i="17" s="1"/>
  <c r="C43" i="17"/>
  <c r="I43" i="17" s="1"/>
  <c r="C44" i="17"/>
  <c r="I44" i="17" s="1"/>
  <c r="K44" i="17" s="1"/>
  <c r="M44" i="17" s="1"/>
  <c r="C45" i="17"/>
  <c r="I45" i="17" s="1"/>
  <c r="C46" i="17"/>
  <c r="I46" i="17" s="1"/>
  <c r="C47" i="17"/>
  <c r="I47" i="17" s="1"/>
  <c r="C48" i="17"/>
  <c r="I48" i="17" s="1"/>
  <c r="K48" i="17" s="1"/>
  <c r="M48" i="17" s="1"/>
  <c r="C39" i="17"/>
  <c r="I39" i="17" s="1"/>
  <c r="D8" i="17"/>
  <c r="J8" i="17" s="1"/>
  <c r="D9" i="17"/>
  <c r="J9" i="17" s="1"/>
  <c r="D10" i="17"/>
  <c r="J10" i="17" s="1"/>
  <c r="K10" i="17" s="1"/>
  <c r="M10" i="17" s="1"/>
  <c r="D11" i="17"/>
  <c r="J11" i="17" s="1"/>
  <c r="D12" i="17"/>
  <c r="J12" i="17" s="1"/>
  <c r="D13" i="17"/>
  <c r="J13" i="17" s="1"/>
  <c r="D14" i="17"/>
  <c r="J14" i="17" s="1"/>
  <c r="K14" i="17" s="1"/>
  <c r="M14" i="17" s="1"/>
  <c r="D15" i="17"/>
  <c r="J15" i="17" s="1"/>
  <c r="D16" i="17"/>
  <c r="J16" i="17" s="1"/>
  <c r="D17" i="17"/>
  <c r="J17" i="17" s="1"/>
  <c r="D18" i="17"/>
  <c r="J18" i="17" s="1"/>
  <c r="K18" i="17" s="1"/>
  <c r="M18" i="17" s="1"/>
  <c r="D19" i="17"/>
  <c r="J19" i="17" s="1"/>
  <c r="D20" i="17"/>
  <c r="J20" i="17" s="1"/>
  <c r="D21" i="17"/>
  <c r="J21" i="17" s="1"/>
  <c r="D22" i="17"/>
  <c r="J22" i="17" s="1"/>
  <c r="K22" i="17" s="1"/>
  <c r="M22" i="17" s="1"/>
  <c r="D23" i="17"/>
  <c r="J23" i="17" s="1"/>
  <c r="D24" i="17"/>
  <c r="J24" i="17" s="1"/>
  <c r="D25" i="17"/>
  <c r="J25" i="17" s="1"/>
  <c r="D26" i="17"/>
  <c r="J26" i="17" s="1"/>
  <c r="K26" i="17" s="1"/>
  <c r="M26" i="17" s="1"/>
  <c r="D27" i="17"/>
  <c r="J27" i="17" s="1"/>
  <c r="D28" i="17"/>
  <c r="J28" i="17" s="1"/>
  <c r="D29" i="17"/>
  <c r="J29" i="17" s="1"/>
  <c r="D30" i="17"/>
  <c r="J30" i="17" s="1"/>
  <c r="K30" i="17" s="1"/>
  <c r="M30" i="17" s="1"/>
  <c r="D31" i="17"/>
  <c r="J31" i="17" s="1"/>
  <c r="D32" i="17"/>
  <c r="J32" i="17" s="1"/>
  <c r="D33" i="17"/>
  <c r="J33" i="17" s="1"/>
  <c r="D34" i="17"/>
  <c r="J34" i="17" s="1"/>
  <c r="K34" i="17" s="1"/>
  <c r="M34" i="17" s="1"/>
  <c r="D35" i="17"/>
  <c r="J35" i="17" s="1"/>
  <c r="D36" i="17"/>
  <c r="J36" i="17" s="1"/>
  <c r="D7" i="17"/>
  <c r="J7" i="17" s="1"/>
  <c r="C36" i="17"/>
  <c r="I36" i="17" s="1"/>
  <c r="C8" i="17"/>
  <c r="I8" i="17" s="1"/>
  <c r="C9" i="17"/>
  <c r="I9" i="17" s="1"/>
  <c r="K9" i="17" s="1"/>
  <c r="M9" i="17" s="1"/>
  <c r="C10" i="17"/>
  <c r="I10" i="17" s="1"/>
  <c r="C11" i="17"/>
  <c r="I11" i="17" s="1"/>
  <c r="K11" i="17" s="1"/>
  <c r="M11" i="17" s="1"/>
  <c r="C12" i="17"/>
  <c r="I12" i="17" s="1"/>
  <c r="C13" i="17"/>
  <c r="I13" i="17" s="1"/>
  <c r="K13" i="17" s="1"/>
  <c r="M13" i="17" s="1"/>
  <c r="C14" i="17"/>
  <c r="I14" i="17" s="1"/>
  <c r="C15" i="17"/>
  <c r="I15" i="17" s="1"/>
  <c r="K15" i="17" s="1"/>
  <c r="M15" i="17" s="1"/>
  <c r="C16" i="17"/>
  <c r="I16" i="17" s="1"/>
  <c r="C17" i="17"/>
  <c r="I17" i="17" s="1"/>
  <c r="K17" i="17" s="1"/>
  <c r="M17" i="17" s="1"/>
  <c r="C18" i="17"/>
  <c r="I18" i="17" s="1"/>
  <c r="C19" i="17"/>
  <c r="I19" i="17" s="1"/>
  <c r="K19" i="17" s="1"/>
  <c r="M19" i="17" s="1"/>
  <c r="C20" i="17"/>
  <c r="I20" i="17" s="1"/>
  <c r="C21" i="17"/>
  <c r="I21" i="17" s="1"/>
  <c r="K21" i="17" s="1"/>
  <c r="M21" i="17" s="1"/>
  <c r="C22" i="17"/>
  <c r="I22" i="17" s="1"/>
  <c r="C23" i="17"/>
  <c r="I23" i="17" s="1"/>
  <c r="K23" i="17" s="1"/>
  <c r="M23" i="17" s="1"/>
  <c r="C24" i="17"/>
  <c r="I24" i="17" s="1"/>
  <c r="C25" i="17"/>
  <c r="I25" i="17" s="1"/>
  <c r="K25" i="17" s="1"/>
  <c r="M25" i="17" s="1"/>
  <c r="C26" i="17"/>
  <c r="I26" i="17" s="1"/>
  <c r="C27" i="17"/>
  <c r="I27" i="17" s="1"/>
  <c r="K27" i="17" s="1"/>
  <c r="M27" i="17" s="1"/>
  <c r="C28" i="17"/>
  <c r="I28" i="17" s="1"/>
  <c r="C29" i="17"/>
  <c r="I29" i="17" s="1"/>
  <c r="K29" i="17" s="1"/>
  <c r="M29" i="17" s="1"/>
  <c r="C30" i="17"/>
  <c r="I30" i="17" s="1"/>
  <c r="C31" i="17"/>
  <c r="I31" i="17" s="1"/>
  <c r="K31" i="17" s="1"/>
  <c r="M31" i="17" s="1"/>
  <c r="C32" i="17"/>
  <c r="I32" i="17" s="1"/>
  <c r="C33" i="17"/>
  <c r="I33" i="17" s="1"/>
  <c r="K33" i="17" s="1"/>
  <c r="M33" i="17" s="1"/>
  <c r="C34" i="17"/>
  <c r="I34" i="17" s="1"/>
  <c r="C35" i="17"/>
  <c r="I35" i="17" s="1"/>
  <c r="K35" i="17" s="1"/>
  <c r="M35" i="17" s="1"/>
  <c r="C7" i="17"/>
  <c r="I7" i="17" s="1"/>
  <c r="K7" i="17" s="1"/>
  <c r="M7" i="17" s="1"/>
  <c r="K47" i="17" l="1"/>
  <c r="M47" i="17" s="1"/>
  <c r="K43" i="17"/>
  <c r="M43" i="17" s="1"/>
  <c r="K41" i="17"/>
  <c r="M41" i="17" s="1"/>
  <c r="K36" i="17"/>
  <c r="M36" i="17" s="1"/>
  <c r="K32" i="17"/>
  <c r="M32" i="17" s="1"/>
  <c r="K28" i="17"/>
  <c r="M28" i="17" s="1"/>
  <c r="K24" i="17"/>
  <c r="M24" i="17" s="1"/>
  <c r="K20" i="17"/>
  <c r="M20" i="17" s="1"/>
  <c r="K16" i="17"/>
  <c r="M16" i="17" s="1"/>
  <c r="K12" i="17"/>
  <c r="M12" i="17" s="1"/>
  <c r="K8" i="17"/>
  <c r="M8" i="17" s="1"/>
  <c r="K46" i="17"/>
  <c r="M46" i="17" s="1"/>
  <c r="K42" i="17"/>
  <c r="M42" i="17" s="1"/>
  <c r="F5" i="17"/>
  <c r="F49" i="17" s="1"/>
  <c r="E5" i="17"/>
  <c r="E49" i="17" l="1"/>
  <c r="G48" i="17"/>
  <c r="G47" i="17"/>
  <c r="G46" i="17"/>
  <c r="G45" i="17"/>
  <c r="G44" i="17"/>
  <c r="G43" i="17"/>
  <c r="G42" i="17"/>
  <c r="G41" i="17"/>
  <c r="G40" i="17"/>
  <c r="G39" i="17"/>
  <c r="G38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 l="1"/>
  <c r="J37" i="17"/>
  <c r="G37" i="17"/>
  <c r="J5" i="17"/>
  <c r="I37" i="17"/>
  <c r="M6" i="17"/>
  <c r="G49" i="17" l="1"/>
  <c r="J49" i="17"/>
  <c r="I5" i="17"/>
  <c r="I49" i="17" s="1"/>
  <c r="K5" i="17"/>
  <c r="M5" i="17" s="1"/>
  <c r="K37" i="17"/>
  <c r="M37" i="17" s="1"/>
  <c r="K49" i="17" l="1"/>
  <c r="M49" i="17" l="1"/>
</calcChain>
</file>

<file path=xl/sharedStrings.xml><?xml version="1.0" encoding="utf-8"?>
<sst xmlns="http://schemas.openxmlformats.org/spreadsheetml/2006/main" count="261" uniqueCount="94">
  <si>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</si>
  <si>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</si>
  <si>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</si>
  <si>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</si>
  <si>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</si>
  <si>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</si>
  <si>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</si>
  <si>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города Усолье-Сибирское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</si>
  <si>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</si>
  <si>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</si>
  <si>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</si>
  <si>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</si>
  <si>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</si>
  <si>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</si>
  <si>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"Боханский район"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</si>
  <si>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</si>
  <si>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</si>
  <si>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</si>
  <si>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</si>
  <si>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</si>
  <si>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</si>
  <si>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</si>
  <si>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</si>
  <si>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</si>
  <si>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</si>
  <si>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</si>
  <si>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</si>
  <si>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</si>
  <si>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</si>
  <si>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</si>
  <si>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"Осинский район"</t>
  </si>
  <si>
    <t>Муниципальное образование Слюдянский район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</si>
  <si>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</si>
  <si>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</si>
  <si>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</si>
  <si>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</si>
  <si>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</si>
  <si>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</si>
  <si>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</si>
  <si>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</si>
  <si>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</si>
  <si>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</si>
  <si>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№</t>
  </si>
  <si>
    <t>ТЕРРИТОРИЯ</t>
  </si>
  <si>
    <t>И Т О Г О:</t>
  </si>
  <si>
    <t>7-10 лет</t>
  </si>
  <si>
    <t>11-18 лет</t>
  </si>
  <si>
    <t>Необходимый объем средств на предоставление 2-пазового питания</t>
  </si>
  <si>
    <t>Южные территории</t>
  </si>
  <si>
    <t>Северные территории</t>
  </si>
  <si>
    <t>Стоимость 2-разового питания, руб.</t>
  </si>
  <si>
    <t>Число учебных дней январь-декабрь</t>
  </si>
  <si>
    <t>-</t>
  </si>
  <si>
    <t>Необходимый объем средств на предоставление 2-разового питания, тыс. рублей</t>
  </si>
  <si>
    <t>Общая расчетная потребность в средствах на обеспечение мероприятий по организации питания обучающихся с ОВЗ, тыс. рублей</t>
  </si>
  <si>
    <t>всего</t>
  </si>
  <si>
    <t>Контингент, чел.</t>
  </si>
  <si>
    <t>Заместитель министра образования Иркутской области</t>
  </si>
  <si>
    <t>Распределение субвенций на осуществление областных государственных полномочий по обеспечению бесплатным двухразовым питанием детей-инвалидов в муниципальных общеобразовательных организациях в Иркутской области на 2020-2022 годы</t>
  </si>
  <si>
    <t>Т.В. Николашкина</t>
  </si>
  <si>
    <t>Общая расчетная потребность в средствах на обеспечение мероприятий по организации питания обучающихся тыс. рублей</t>
  </si>
  <si>
    <t>Общая расчетная потребность в средствах на обеспечение мероприятий по организации питания обучающихся , тыс. рублей</t>
  </si>
  <si>
    <t>Отклонение</t>
  </si>
  <si>
    <t>Городские округа:</t>
  </si>
  <si>
    <t>Муниципальное образование «Ангарский городской округ»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</si>
  <si>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</si>
  <si>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</si>
  <si>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</si>
  <si>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</si>
  <si>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«город Усолье-Сибирское»</t>
  </si>
  <si>
    <t>Муниципальное образование «город Черемхово»</t>
  </si>
  <si>
    <t>Муниципальные районы:</t>
  </si>
  <si>
    <t>Муниципальное образование «Аларский район»</t>
  </si>
  <si>
    <t>Муниципальное образование «Баяндаевский район» Иркутской области</t>
  </si>
  <si>
    <t>Муниципальное образование Боханский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</si>
  <si>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</si>
  <si>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</si>
  <si>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</si>
  <si>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Иркутское районное муниципальное образование Иркутской области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</si>
  <si>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</si>
  <si>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</si>
  <si>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</si>
  <si>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</si>
  <si>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</si>
  <si>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</si>
  <si>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</si>
  <si>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Осинский муниципальный район</t>
  </si>
  <si>
    <t>Муниципальное образование «Слюдянский район»</t>
  </si>
  <si>
    <t>Муниципальное образование «Тайшетский район»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</si>
  <si>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</si>
  <si>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</si>
  <si>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</si>
  <si>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Муниципальное образование «Эхирит-Булагатский район»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</si>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</sst>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2" applyNumberFormat="1" applyFont="1" applyBorder="1" applyAlignment="1">
      <alignment horizontal="center"/>
    </xf>
    <xf numFmtId="0" fontId="3" fillId="0" borderId="1" xfId="0" applyNumberFormat="1" applyFont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/>
    </xf>
    <xf numFmtId="0" fontId="6" fillId="0" borderId="0" xfId="0" applyNumberFormat="1" applyFont="1"/>
    <xf numFmtId="0" fontId="8" fillId="0" borderId="0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3" xfId="3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topLeftCell="A31" workbookViewId="0">
      <selection activeCell="B63" sqref="B63"/>
    </sheetView>
  </sheetViews>
  <sheetFormatPr defaultRowHeight="15" x14ac:dyDescent="0.25"/>
  <cols>
    <col min="1" max="1" width="4.28515625" style="1" customWidth="1"/>
    <col min="2" max="2" width="62.85546875" style="1" bestFit="1" customWidth="1"/>
    <col min="3" max="8" width="10.7109375" style="1" customWidth="1"/>
    <col min="9" max="9" width="13.140625" style="1" customWidth="1"/>
    <col min="10" max="10" width="15.42578125" style="1" customWidth="1"/>
    <col min="11" max="11" width="21.42578125" style="1" customWidth="1"/>
    <col min="12" max="12" width="15.85546875" style="1" customWidth="1"/>
    <col min="13" max="13" width="12.28515625" style="1" customWidth="1"/>
    <col min="14" max="15" width="9.140625" style="1"/>
    <col min="16" max="16" width="30.5703125" style="1" customWidth="1"/>
    <col min="17" max="17" width="24.42578125" style="1" customWidth="1"/>
    <col min="18" max="16384" width="9.140625" style="1"/>
  </cols>
  <sheetData>
    <row r="1" spans="1:17" ht="36.950000000000003" customHeight="1" x14ac:dyDescent="0.3">
      <c r="A1" s="22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7" ht="103.15" customHeight="1" x14ac:dyDescent="0.25">
      <c r="A3" s="23" t="s">
        <v>42</v>
      </c>
      <c r="B3" s="23" t="s">
        <v>43</v>
      </c>
      <c r="C3" s="25" t="s">
        <v>50</v>
      </c>
      <c r="D3" s="26"/>
      <c r="E3" s="27" t="s">
        <v>56</v>
      </c>
      <c r="F3" s="28"/>
      <c r="G3" s="29"/>
      <c r="H3" s="30" t="s">
        <v>51</v>
      </c>
      <c r="I3" s="25" t="s">
        <v>53</v>
      </c>
      <c r="J3" s="26" t="s">
        <v>47</v>
      </c>
      <c r="K3" s="30" t="s">
        <v>60</v>
      </c>
      <c r="L3" s="18" t="s">
        <v>61</v>
      </c>
      <c r="M3" s="18" t="s">
        <v>62</v>
      </c>
    </row>
    <row r="4" spans="1:17" ht="91.9" customHeight="1" x14ac:dyDescent="0.25">
      <c r="A4" s="24"/>
      <c r="B4" s="24"/>
      <c r="C4" s="2" t="s">
        <v>45</v>
      </c>
      <c r="D4" s="2" t="s">
        <v>46</v>
      </c>
      <c r="E4" s="2" t="s">
        <v>45</v>
      </c>
      <c r="F4" s="2" t="s">
        <v>46</v>
      </c>
      <c r="G4" s="2" t="s">
        <v>55</v>
      </c>
      <c r="H4" s="31"/>
      <c r="I4" s="2" t="s">
        <v>45</v>
      </c>
      <c r="J4" s="2" t="s">
        <v>46</v>
      </c>
      <c r="K4" s="31"/>
      <c r="L4" s="19"/>
      <c r="M4" s="19"/>
    </row>
    <row r="5" spans="1:17" x14ac:dyDescent="0.25">
      <c r="A5" s="3" t="s">
        <v>48</v>
      </c>
      <c r="B5" s="4"/>
      <c r="C5" s="5" t="s">
        <v>52</v>
      </c>
      <c r="D5" s="5" t="s">
        <v>52</v>
      </c>
      <c r="E5" s="5">
        <f>SUM(E6:E36)</f>
        <v>560</v>
      </c>
      <c r="F5" s="5">
        <f t="shared" ref="F5:G5" si="0">SUM(F6:F36)</f>
        <v>1106</v>
      </c>
      <c r="G5" s="5">
        <f t="shared" si="0"/>
        <v>1666</v>
      </c>
      <c r="H5" s="5" t="s">
        <v>52</v>
      </c>
      <c r="I5" s="5">
        <f>SUM(I6:I36)</f>
        <v>13839.3</v>
      </c>
      <c r="J5" s="5">
        <f>SUM(J6:J36)</f>
        <v>31431.999999999996</v>
      </c>
      <c r="K5" s="5">
        <f>SUM(K6:K36)</f>
        <v>45271.299999999988</v>
      </c>
      <c r="L5" s="5">
        <v>37850.999999999993</v>
      </c>
      <c r="M5" s="5">
        <f>K5-L5</f>
        <v>7420.2999999999956</v>
      </c>
      <c r="P5" s="1" t="s">
        <v>63</v>
      </c>
    </row>
    <row r="6" spans="1:17" x14ac:dyDescent="0.25">
      <c r="A6" s="6">
        <v>1</v>
      </c>
      <c r="B6" s="7" t="s">
        <v>0</v>
      </c>
      <c r="C6" s="8">
        <v>121.14</v>
      </c>
      <c r="D6" s="8">
        <v>139.31</v>
      </c>
      <c r="E6" s="9">
        <v>66</v>
      </c>
      <c r="F6" s="9">
        <v>144</v>
      </c>
      <c r="G6" s="9">
        <f>SUM(E6:F6)</f>
        <v>210</v>
      </c>
      <c r="H6" s="8">
        <v>204</v>
      </c>
      <c r="I6" s="8">
        <f>ROUND((E6*C6*H6)/1000,1)</f>
        <v>1631</v>
      </c>
      <c r="J6" s="8">
        <f>ROUND((F6*H6*D6)/1000,1)</f>
        <v>4092.4</v>
      </c>
      <c r="K6" s="8">
        <f>ROUND(SUM(I6:J6),1)</f>
        <v>5723.4</v>
      </c>
      <c r="L6" s="8">
        <v>4454.3999999999996</v>
      </c>
      <c r="M6" s="8">
        <f t="shared" ref="M6:M49" si="1">K6-L6</f>
        <v>1269</v>
      </c>
      <c r="O6" s="1">
        <v>1</v>
      </c>
      <c r="P6" s="1" t="s">
        <v>64</v>
      </c>
      <c r="Q6" s="1">
        <f ca="1">SUMIF(K6:K48,B6,P6)</f>
        <v>0</v>
      </c>
    </row>
    <row r="7" spans="1:17" x14ac:dyDescent="0.25">
      <c r="A7" s="6">
        <v>2</v>
      </c>
      <c r="B7" s="7" t="s">
        <v>2</v>
      </c>
      <c r="C7" s="8">
        <f>$C$6</f>
        <v>121.14</v>
      </c>
      <c r="D7" s="8">
        <f>$D$6</f>
        <v>139.31</v>
      </c>
      <c r="E7" s="9">
        <v>10</v>
      </c>
      <c r="F7" s="9">
        <v>15</v>
      </c>
      <c r="G7" s="9">
        <f t="shared" ref="G7:G48" si="2">SUM(E7:F7)</f>
        <v>25</v>
      </c>
      <c r="H7" s="8">
        <v>204</v>
      </c>
      <c r="I7" s="8">
        <f t="shared" ref="I7:I36" si="3">ROUND((E7*C7*H7)/1000,1)</f>
        <v>247.1</v>
      </c>
      <c r="J7" s="8">
        <f t="shared" ref="J7:J36" si="4">ROUND((F7*H7*D7)/1000,1)</f>
        <v>426.3</v>
      </c>
      <c r="K7" s="8">
        <f t="shared" ref="K7:K36" si="5">ROUND(SUM(I7:J7),1)</f>
        <v>673.4</v>
      </c>
      <c r="L7" s="8">
        <v>645</v>
      </c>
      <c r="M7" s="8">
        <f t="shared" si="1"/>
        <v>28.399999999999977</v>
      </c>
      <c r="O7" s="1">
        <v>2</v>
      </c>
      <c r="P7" s="1" t="s">
        <v>1</v>
      </c>
      <c r="Q7" s="1">
        <f t="shared" ref="Q7:Q48" ca="1" si="6">SUMIF(K7:K49,B7,P7)</f>
        <v>0</v>
      </c>
    </row>
    <row r="8" spans="1:17" x14ac:dyDescent="0.25">
      <c r="A8" s="6">
        <v>3</v>
      </c>
      <c r="B8" s="7" t="s">
        <v>3</v>
      </c>
      <c r="C8" s="8">
        <f t="shared" ref="C8:C35" si="7">$C$6</f>
        <v>121.14</v>
      </c>
      <c r="D8" s="8">
        <f t="shared" ref="D8:D36" si="8">$D$6</f>
        <v>139.31</v>
      </c>
      <c r="E8" s="9">
        <v>201</v>
      </c>
      <c r="F8" s="9">
        <v>374</v>
      </c>
      <c r="G8" s="9">
        <f t="shared" si="2"/>
        <v>575</v>
      </c>
      <c r="H8" s="8">
        <v>204</v>
      </c>
      <c r="I8" s="8">
        <f t="shared" si="3"/>
        <v>4967.2</v>
      </c>
      <c r="J8" s="8">
        <f t="shared" si="4"/>
        <v>10628.8</v>
      </c>
      <c r="K8" s="8">
        <f t="shared" si="5"/>
        <v>15596</v>
      </c>
      <c r="L8" s="8">
        <v>14067.5</v>
      </c>
      <c r="M8" s="8">
        <f t="shared" si="1"/>
        <v>1528.5</v>
      </c>
      <c r="O8" s="1">
        <v>3</v>
      </c>
      <c r="P8" s="1" t="s">
        <v>2</v>
      </c>
      <c r="Q8" s="1">
        <f t="shared" ca="1" si="6"/>
        <v>0</v>
      </c>
    </row>
    <row r="9" spans="1:17" x14ac:dyDescent="0.25">
      <c r="A9" s="6">
        <v>4</v>
      </c>
      <c r="B9" s="7" t="s">
        <v>4</v>
      </c>
      <c r="C9" s="8">
        <f t="shared" si="7"/>
        <v>121.14</v>
      </c>
      <c r="D9" s="8">
        <f t="shared" si="8"/>
        <v>139.31</v>
      </c>
      <c r="E9" s="9">
        <v>14</v>
      </c>
      <c r="F9" s="9">
        <v>29</v>
      </c>
      <c r="G9" s="9">
        <f t="shared" si="2"/>
        <v>43</v>
      </c>
      <c r="H9" s="8">
        <v>204</v>
      </c>
      <c r="I9" s="8">
        <f t="shared" si="3"/>
        <v>346</v>
      </c>
      <c r="J9" s="8">
        <f t="shared" si="4"/>
        <v>824.2</v>
      </c>
      <c r="K9" s="8">
        <f t="shared" si="5"/>
        <v>1170.2</v>
      </c>
      <c r="L9" s="8">
        <v>978.7</v>
      </c>
      <c r="M9" s="8">
        <f t="shared" si="1"/>
        <v>191.5</v>
      </c>
      <c r="O9" s="1">
        <v>4</v>
      </c>
      <c r="P9" s="1" t="s">
        <v>65</v>
      </c>
      <c r="Q9" s="1">
        <f t="shared" ca="1" si="6"/>
        <v>0</v>
      </c>
    </row>
    <row r="10" spans="1:17" x14ac:dyDescent="0.25">
      <c r="A10" s="6">
        <v>5</v>
      </c>
      <c r="B10" s="7" t="s">
        <v>5</v>
      </c>
      <c r="C10" s="8">
        <f t="shared" si="7"/>
        <v>121.14</v>
      </c>
      <c r="D10" s="8">
        <f t="shared" si="8"/>
        <v>139.31</v>
      </c>
      <c r="E10" s="9">
        <v>5</v>
      </c>
      <c r="F10" s="9">
        <v>8</v>
      </c>
      <c r="G10" s="9">
        <f t="shared" si="2"/>
        <v>13</v>
      </c>
      <c r="H10" s="8">
        <v>204</v>
      </c>
      <c r="I10" s="8">
        <f t="shared" si="3"/>
        <v>123.6</v>
      </c>
      <c r="J10" s="8">
        <f t="shared" si="4"/>
        <v>227.4</v>
      </c>
      <c r="K10" s="8">
        <f t="shared" si="5"/>
        <v>351</v>
      </c>
      <c r="L10" s="8">
        <v>351</v>
      </c>
      <c r="M10" s="8">
        <f t="shared" si="1"/>
        <v>0</v>
      </c>
      <c r="O10" s="1">
        <v>5</v>
      </c>
      <c r="P10" s="1" t="s">
        <v>66</v>
      </c>
      <c r="Q10" s="1">
        <f t="shared" ca="1" si="6"/>
        <v>0</v>
      </c>
    </row>
    <row r="11" spans="1:17" x14ac:dyDescent="0.25">
      <c r="A11" s="6">
        <v>6</v>
      </c>
      <c r="B11" s="7" t="s">
        <v>6</v>
      </c>
      <c r="C11" s="8">
        <f t="shared" si="7"/>
        <v>121.14</v>
      </c>
      <c r="D11" s="8">
        <f t="shared" si="8"/>
        <v>139.31</v>
      </c>
      <c r="E11" s="9">
        <v>12</v>
      </c>
      <c r="F11" s="9">
        <v>41</v>
      </c>
      <c r="G11" s="9">
        <f t="shared" si="2"/>
        <v>53</v>
      </c>
      <c r="H11" s="8">
        <v>204</v>
      </c>
      <c r="I11" s="8">
        <f t="shared" si="3"/>
        <v>296.60000000000002</v>
      </c>
      <c r="J11" s="8">
        <f t="shared" si="4"/>
        <v>1165.2</v>
      </c>
      <c r="K11" s="8">
        <f t="shared" si="5"/>
        <v>1461.8</v>
      </c>
      <c r="L11" s="8">
        <v>1270.2</v>
      </c>
      <c r="M11" s="8">
        <f t="shared" si="1"/>
        <v>191.59999999999991</v>
      </c>
      <c r="O11" s="1">
        <v>6</v>
      </c>
      <c r="P11" s="1" t="s">
        <v>67</v>
      </c>
      <c r="Q11" s="1">
        <f t="shared" ca="1" si="6"/>
        <v>0</v>
      </c>
    </row>
    <row r="12" spans="1:17" x14ac:dyDescent="0.25">
      <c r="A12" s="6">
        <v>7</v>
      </c>
      <c r="B12" s="7" t="s">
        <v>7</v>
      </c>
      <c r="C12" s="8">
        <f t="shared" si="7"/>
        <v>121.14</v>
      </c>
      <c r="D12" s="8">
        <f t="shared" si="8"/>
        <v>139.31</v>
      </c>
      <c r="E12" s="9">
        <v>27</v>
      </c>
      <c r="F12" s="9">
        <v>53</v>
      </c>
      <c r="G12" s="9">
        <f t="shared" si="2"/>
        <v>80</v>
      </c>
      <c r="H12" s="8">
        <v>204</v>
      </c>
      <c r="I12" s="8">
        <f t="shared" si="3"/>
        <v>667.2</v>
      </c>
      <c r="J12" s="8">
        <f t="shared" si="4"/>
        <v>1506.2</v>
      </c>
      <c r="K12" s="8">
        <f t="shared" si="5"/>
        <v>2173.4</v>
      </c>
      <c r="L12" s="8">
        <v>1786.7</v>
      </c>
      <c r="M12" s="8">
        <f t="shared" si="1"/>
        <v>386.70000000000005</v>
      </c>
      <c r="O12" s="1">
        <v>7</v>
      </c>
      <c r="P12" s="1" t="s">
        <v>68</v>
      </c>
      <c r="Q12" s="1">
        <f t="shared" ca="1" si="6"/>
        <v>0</v>
      </c>
    </row>
    <row r="13" spans="1:17" x14ac:dyDescent="0.25">
      <c r="A13" s="6">
        <v>8</v>
      </c>
      <c r="B13" s="7" t="s">
        <v>9</v>
      </c>
      <c r="C13" s="8">
        <f t="shared" si="7"/>
        <v>121.14</v>
      </c>
      <c r="D13" s="8">
        <f t="shared" si="8"/>
        <v>139.31</v>
      </c>
      <c r="E13" s="9">
        <v>24</v>
      </c>
      <c r="F13" s="9">
        <v>37</v>
      </c>
      <c r="G13" s="9">
        <f t="shared" si="2"/>
        <v>61</v>
      </c>
      <c r="H13" s="8">
        <v>204</v>
      </c>
      <c r="I13" s="8">
        <f t="shared" si="3"/>
        <v>593.1</v>
      </c>
      <c r="J13" s="8">
        <f t="shared" si="4"/>
        <v>1051.5</v>
      </c>
      <c r="K13" s="8">
        <f t="shared" si="5"/>
        <v>1644.6</v>
      </c>
      <c r="L13" s="8">
        <v>1212.0999999999999</v>
      </c>
      <c r="M13" s="8">
        <f t="shared" si="1"/>
        <v>432.5</v>
      </c>
      <c r="O13" s="1">
        <v>8</v>
      </c>
      <c r="P13" s="1" t="s">
        <v>69</v>
      </c>
      <c r="Q13" s="1">
        <f t="shared" ca="1" si="6"/>
        <v>0</v>
      </c>
    </row>
    <row r="14" spans="1:17" x14ac:dyDescent="0.25">
      <c r="A14" s="6">
        <v>9</v>
      </c>
      <c r="B14" s="7" t="s">
        <v>10</v>
      </c>
      <c r="C14" s="8">
        <f t="shared" si="7"/>
        <v>121.14</v>
      </c>
      <c r="D14" s="8">
        <f t="shared" si="8"/>
        <v>139.31</v>
      </c>
      <c r="E14" s="9">
        <v>7</v>
      </c>
      <c r="F14" s="9">
        <v>17</v>
      </c>
      <c r="G14" s="9">
        <f t="shared" si="2"/>
        <v>24</v>
      </c>
      <c r="H14" s="8">
        <v>204</v>
      </c>
      <c r="I14" s="8">
        <f t="shared" si="3"/>
        <v>173</v>
      </c>
      <c r="J14" s="8">
        <f t="shared" si="4"/>
        <v>483.1</v>
      </c>
      <c r="K14" s="8">
        <f t="shared" si="5"/>
        <v>656.1</v>
      </c>
      <c r="L14" s="8">
        <v>447.3</v>
      </c>
      <c r="M14" s="8">
        <f t="shared" si="1"/>
        <v>208.8</v>
      </c>
      <c r="O14" s="1">
        <v>9</v>
      </c>
      <c r="P14" s="1" t="s">
        <v>8</v>
      </c>
      <c r="Q14" s="1">
        <f t="shared" ca="1" si="6"/>
        <v>0</v>
      </c>
    </row>
    <row r="15" spans="1:17" x14ac:dyDescent="0.25">
      <c r="A15" s="6">
        <v>10</v>
      </c>
      <c r="B15" s="7" t="s">
        <v>11</v>
      </c>
      <c r="C15" s="8">
        <f t="shared" si="7"/>
        <v>121.14</v>
      </c>
      <c r="D15" s="8">
        <f t="shared" si="8"/>
        <v>139.31</v>
      </c>
      <c r="E15" s="9">
        <v>4</v>
      </c>
      <c r="F15" s="9">
        <v>9</v>
      </c>
      <c r="G15" s="9">
        <f t="shared" si="2"/>
        <v>13</v>
      </c>
      <c r="H15" s="8">
        <v>204</v>
      </c>
      <c r="I15" s="8">
        <f t="shared" si="3"/>
        <v>98.9</v>
      </c>
      <c r="J15" s="8">
        <f t="shared" si="4"/>
        <v>255.8</v>
      </c>
      <c r="K15" s="8">
        <f t="shared" si="5"/>
        <v>354.7</v>
      </c>
      <c r="L15" s="8">
        <v>297.8</v>
      </c>
      <c r="M15" s="8">
        <f t="shared" si="1"/>
        <v>56.899999999999977</v>
      </c>
      <c r="O15" s="1">
        <v>10</v>
      </c>
      <c r="P15" s="1" t="s">
        <v>70</v>
      </c>
      <c r="Q15" s="1">
        <f t="shared" ca="1" si="6"/>
        <v>0</v>
      </c>
    </row>
    <row r="16" spans="1:17" x14ac:dyDescent="0.25">
      <c r="A16" s="6">
        <v>11</v>
      </c>
      <c r="B16" s="7" t="s">
        <v>12</v>
      </c>
      <c r="C16" s="8">
        <f t="shared" si="7"/>
        <v>121.14</v>
      </c>
      <c r="D16" s="8">
        <f t="shared" si="8"/>
        <v>139.31</v>
      </c>
      <c r="E16" s="9">
        <v>2</v>
      </c>
      <c r="F16" s="9">
        <v>6</v>
      </c>
      <c r="G16" s="9">
        <f t="shared" si="2"/>
        <v>8</v>
      </c>
      <c r="H16" s="8">
        <v>204</v>
      </c>
      <c r="I16" s="8">
        <f t="shared" si="3"/>
        <v>49.4</v>
      </c>
      <c r="J16" s="8">
        <f t="shared" si="4"/>
        <v>170.5</v>
      </c>
      <c r="K16" s="8">
        <f t="shared" si="5"/>
        <v>219.9</v>
      </c>
      <c r="L16" s="8">
        <v>113.7</v>
      </c>
      <c r="M16" s="8">
        <f t="shared" si="1"/>
        <v>106.2</v>
      </c>
      <c r="P16" s="1" t="s">
        <v>71</v>
      </c>
      <c r="Q16" s="1">
        <f t="shared" ca="1" si="6"/>
        <v>0</v>
      </c>
    </row>
    <row r="17" spans="1:17" x14ac:dyDescent="0.25">
      <c r="A17" s="6">
        <v>12</v>
      </c>
      <c r="B17" s="7" t="s">
        <v>14</v>
      </c>
      <c r="C17" s="8">
        <f t="shared" si="7"/>
        <v>121.14</v>
      </c>
      <c r="D17" s="8">
        <f t="shared" si="8"/>
        <v>139.31</v>
      </c>
      <c r="E17" s="9">
        <v>7</v>
      </c>
      <c r="F17" s="9">
        <v>17</v>
      </c>
      <c r="G17" s="9">
        <f t="shared" si="2"/>
        <v>24</v>
      </c>
      <c r="H17" s="8">
        <v>204</v>
      </c>
      <c r="I17" s="8">
        <f t="shared" si="3"/>
        <v>173</v>
      </c>
      <c r="J17" s="8">
        <f t="shared" si="4"/>
        <v>483.1</v>
      </c>
      <c r="K17" s="8">
        <f t="shared" si="5"/>
        <v>656.1</v>
      </c>
      <c r="L17" s="8">
        <v>362</v>
      </c>
      <c r="M17" s="8">
        <f t="shared" si="1"/>
        <v>294.10000000000002</v>
      </c>
      <c r="O17" s="1">
        <v>11</v>
      </c>
      <c r="P17" s="1" t="s">
        <v>72</v>
      </c>
      <c r="Q17" s="1">
        <f t="shared" ca="1" si="6"/>
        <v>0</v>
      </c>
    </row>
    <row r="18" spans="1:17" x14ac:dyDescent="0.25">
      <c r="A18" s="6">
        <v>13</v>
      </c>
      <c r="B18" s="7" t="s">
        <v>16</v>
      </c>
      <c r="C18" s="8">
        <f t="shared" si="7"/>
        <v>121.14</v>
      </c>
      <c r="D18" s="8">
        <f t="shared" si="8"/>
        <v>139.31</v>
      </c>
      <c r="E18" s="9">
        <v>2</v>
      </c>
      <c r="F18" s="9">
        <v>10</v>
      </c>
      <c r="G18" s="9">
        <f t="shared" si="2"/>
        <v>12</v>
      </c>
      <c r="H18" s="8">
        <v>204</v>
      </c>
      <c r="I18" s="8">
        <f t="shared" si="3"/>
        <v>49.4</v>
      </c>
      <c r="J18" s="8">
        <f t="shared" si="4"/>
        <v>284.2</v>
      </c>
      <c r="K18" s="8">
        <f t="shared" si="5"/>
        <v>333.6</v>
      </c>
      <c r="L18" s="8">
        <v>305.2</v>
      </c>
      <c r="M18" s="8">
        <f t="shared" si="1"/>
        <v>28.400000000000034</v>
      </c>
      <c r="O18" s="1">
        <v>12</v>
      </c>
      <c r="P18" s="1" t="s">
        <v>11</v>
      </c>
      <c r="Q18" s="1">
        <f t="shared" ca="1" si="6"/>
        <v>0</v>
      </c>
    </row>
    <row r="19" spans="1:17" x14ac:dyDescent="0.25">
      <c r="A19" s="6">
        <v>14</v>
      </c>
      <c r="B19" s="7" t="s">
        <v>17</v>
      </c>
      <c r="C19" s="8">
        <f t="shared" si="7"/>
        <v>121.14</v>
      </c>
      <c r="D19" s="8">
        <f t="shared" si="8"/>
        <v>139.31</v>
      </c>
      <c r="E19" s="9">
        <v>12</v>
      </c>
      <c r="F19" s="9">
        <v>14</v>
      </c>
      <c r="G19" s="9">
        <f t="shared" si="2"/>
        <v>26</v>
      </c>
      <c r="H19" s="8">
        <v>204</v>
      </c>
      <c r="I19" s="8">
        <f t="shared" si="3"/>
        <v>296.60000000000002</v>
      </c>
      <c r="J19" s="8">
        <f t="shared" si="4"/>
        <v>397.9</v>
      </c>
      <c r="K19" s="8">
        <f t="shared" si="5"/>
        <v>694.5</v>
      </c>
      <c r="L19" s="8">
        <v>694.5</v>
      </c>
      <c r="M19" s="8">
        <f t="shared" si="1"/>
        <v>0</v>
      </c>
      <c r="O19" s="1">
        <v>13</v>
      </c>
      <c r="P19" s="1" t="s">
        <v>73</v>
      </c>
      <c r="Q19" s="1">
        <f t="shared" ca="1" si="6"/>
        <v>0</v>
      </c>
    </row>
    <row r="20" spans="1:17" x14ac:dyDescent="0.25">
      <c r="A20" s="6">
        <v>15</v>
      </c>
      <c r="B20" s="7" t="s">
        <v>18</v>
      </c>
      <c r="C20" s="8">
        <f t="shared" si="7"/>
        <v>121.14</v>
      </c>
      <c r="D20" s="8">
        <f t="shared" si="8"/>
        <v>139.31</v>
      </c>
      <c r="E20" s="9">
        <v>0</v>
      </c>
      <c r="F20" s="9">
        <v>4</v>
      </c>
      <c r="G20" s="9">
        <f t="shared" si="2"/>
        <v>4</v>
      </c>
      <c r="H20" s="8">
        <v>204</v>
      </c>
      <c r="I20" s="8">
        <f t="shared" si="3"/>
        <v>0</v>
      </c>
      <c r="J20" s="8">
        <f t="shared" si="4"/>
        <v>113.7</v>
      </c>
      <c r="K20" s="8">
        <f t="shared" si="5"/>
        <v>113.7</v>
      </c>
      <c r="L20" s="8">
        <v>113.7</v>
      </c>
      <c r="M20" s="8">
        <f t="shared" si="1"/>
        <v>0</v>
      </c>
      <c r="O20" s="1">
        <v>14</v>
      </c>
      <c r="P20" s="1" t="s">
        <v>13</v>
      </c>
      <c r="Q20" s="1">
        <f t="shared" ca="1" si="6"/>
        <v>0</v>
      </c>
    </row>
    <row r="21" spans="1:17" x14ac:dyDescent="0.25">
      <c r="A21" s="6">
        <v>16</v>
      </c>
      <c r="B21" s="7" t="s">
        <v>19</v>
      </c>
      <c r="C21" s="8">
        <f t="shared" si="7"/>
        <v>121.14</v>
      </c>
      <c r="D21" s="8">
        <f t="shared" si="8"/>
        <v>139.31</v>
      </c>
      <c r="E21" s="9">
        <v>21</v>
      </c>
      <c r="F21" s="9">
        <v>52</v>
      </c>
      <c r="G21" s="9">
        <f t="shared" si="2"/>
        <v>73</v>
      </c>
      <c r="H21" s="8">
        <v>204</v>
      </c>
      <c r="I21" s="8">
        <f t="shared" si="3"/>
        <v>519</v>
      </c>
      <c r="J21" s="8">
        <f t="shared" si="4"/>
        <v>1477.8</v>
      </c>
      <c r="K21" s="8">
        <f t="shared" si="5"/>
        <v>1996.8</v>
      </c>
      <c r="L21" s="8">
        <v>1469.1</v>
      </c>
      <c r="M21" s="8">
        <f t="shared" si="1"/>
        <v>527.70000000000005</v>
      </c>
      <c r="O21" s="1">
        <v>15</v>
      </c>
      <c r="P21" s="1" t="s">
        <v>74</v>
      </c>
      <c r="Q21" s="1">
        <f t="shared" ca="1" si="6"/>
        <v>0</v>
      </c>
    </row>
    <row r="22" spans="1:17" x14ac:dyDescent="0.25">
      <c r="A22" s="6">
        <v>17</v>
      </c>
      <c r="B22" s="7" t="s">
        <v>22</v>
      </c>
      <c r="C22" s="8">
        <f t="shared" si="7"/>
        <v>121.14</v>
      </c>
      <c r="D22" s="8">
        <f t="shared" si="8"/>
        <v>139.31</v>
      </c>
      <c r="E22" s="9">
        <v>3</v>
      </c>
      <c r="F22" s="9">
        <v>9</v>
      </c>
      <c r="G22" s="9">
        <f t="shared" si="2"/>
        <v>12</v>
      </c>
      <c r="H22" s="8">
        <v>204</v>
      </c>
      <c r="I22" s="8">
        <f t="shared" si="3"/>
        <v>74.099999999999994</v>
      </c>
      <c r="J22" s="8">
        <f t="shared" si="4"/>
        <v>255.8</v>
      </c>
      <c r="K22" s="8">
        <f t="shared" si="5"/>
        <v>329.9</v>
      </c>
      <c r="L22" s="8">
        <v>198.9</v>
      </c>
      <c r="M22" s="8">
        <f t="shared" si="1"/>
        <v>130.99999999999997</v>
      </c>
      <c r="O22" s="1">
        <v>16</v>
      </c>
      <c r="P22" s="1" t="s">
        <v>75</v>
      </c>
      <c r="Q22" s="1">
        <f t="shared" ca="1" si="6"/>
        <v>0</v>
      </c>
    </row>
    <row r="23" spans="1:17" x14ac:dyDescent="0.25">
      <c r="A23" s="6">
        <v>18</v>
      </c>
      <c r="B23" s="7" t="s">
        <v>24</v>
      </c>
      <c r="C23" s="8">
        <f t="shared" si="7"/>
        <v>121.14</v>
      </c>
      <c r="D23" s="8">
        <f t="shared" si="8"/>
        <v>139.31</v>
      </c>
      <c r="E23" s="9">
        <v>10</v>
      </c>
      <c r="F23" s="9">
        <v>25</v>
      </c>
      <c r="G23" s="9">
        <f t="shared" si="2"/>
        <v>35</v>
      </c>
      <c r="H23" s="8">
        <v>204</v>
      </c>
      <c r="I23" s="8">
        <f t="shared" si="3"/>
        <v>247.1</v>
      </c>
      <c r="J23" s="8">
        <f t="shared" si="4"/>
        <v>710.5</v>
      </c>
      <c r="K23" s="8">
        <f t="shared" si="5"/>
        <v>957.6</v>
      </c>
      <c r="L23" s="8">
        <v>822.9</v>
      </c>
      <c r="M23" s="8">
        <f t="shared" si="1"/>
        <v>134.70000000000005</v>
      </c>
      <c r="O23" s="1">
        <v>17</v>
      </c>
      <c r="P23" s="1" t="s">
        <v>76</v>
      </c>
      <c r="Q23" s="1">
        <f t="shared" ca="1" si="6"/>
        <v>0</v>
      </c>
    </row>
    <row r="24" spans="1:17" x14ac:dyDescent="0.25">
      <c r="A24" s="6">
        <v>19</v>
      </c>
      <c r="B24" s="7" t="s">
        <v>27</v>
      </c>
      <c r="C24" s="8">
        <f t="shared" si="7"/>
        <v>121.14</v>
      </c>
      <c r="D24" s="8">
        <f t="shared" si="8"/>
        <v>139.31</v>
      </c>
      <c r="E24" s="9">
        <v>14</v>
      </c>
      <c r="F24" s="9">
        <v>30</v>
      </c>
      <c r="G24" s="9">
        <f t="shared" si="2"/>
        <v>44</v>
      </c>
      <c r="H24" s="8">
        <v>204</v>
      </c>
      <c r="I24" s="8">
        <f t="shared" si="3"/>
        <v>346</v>
      </c>
      <c r="J24" s="8">
        <f t="shared" si="4"/>
        <v>852.6</v>
      </c>
      <c r="K24" s="8">
        <f t="shared" si="5"/>
        <v>1198.5999999999999</v>
      </c>
      <c r="L24" s="8">
        <v>1088.5999999999999</v>
      </c>
      <c r="M24" s="8">
        <f t="shared" si="1"/>
        <v>110</v>
      </c>
      <c r="O24" s="1">
        <v>18</v>
      </c>
      <c r="P24" s="1" t="s">
        <v>77</v>
      </c>
      <c r="Q24" s="1">
        <f t="shared" ca="1" si="6"/>
        <v>0</v>
      </c>
    </row>
    <row r="25" spans="1:17" x14ac:dyDescent="0.25">
      <c r="A25" s="6">
        <v>20</v>
      </c>
      <c r="B25" s="7" t="s">
        <v>28</v>
      </c>
      <c r="C25" s="8">
        <f t="shared" si="7"/>
        <v>121.14</v>
      </c>
      <c r="D25" s="8">
        <f t="shared" si="8"/>
        <v>139.31</v>
      </c>
      <c r="E25" s="9">
        <v>6</v>
      </c>
      <c r="F25" s="9">
        <v>8</v>
      </c>
      <c r="G25" s="9">
        <f t="shared" si="2"/>
        <v>14</v>
      </c>
      <c r="H25" s="8">
        <v>204</v>
      </c>
      <c r="I25" s="8">
        <f t="shared" si="3"/>
        <v>148.30000000000001</v>
      </c>
      <c r="J25" s="8">
        <f t="shared" si="4"/>
        <v>227.4</v>
      </c>
      <c r="K25" s="8">
        <f t="shared" si="5"/>
        <v>375.7</v>
      </c>
      <c r="L25" s="8">
        <v>347.2</v>
      </c>
      <c r="M25" s="8">
        <f t="shared" si="1"/>
        <v>28.5</v>
      </c>
      <c r="O25" s="1">
        <v>19</v>
      </c>
      <c r="P25" s="1" t="s">
        <v>18</v>
      </c>
      <c r="Q25" s="1">
        <f t="shared" ca="1" si="6"/>
        <v>0</v>
      </c>
    </row>
    <row r="26" spans="1:17" x14ac:dyDescent="0.25">
      <c r="A26" s="6">
        <v>21</v>
      </c>
      <c r="B26" s="7" t="s">
        <v>29</v>
      </c>
      <c r="C26" s="8">
        <f t="shared" si="7"/>
        <v>121.14</v>
      </c>
      <c r="D26" s="8">
        <f t="shared" si="8"/>
        <v>139.31</v>
      </c>
      <c r="E26" s="9">
        <v>4</v>
      </c>
      <c r="F26" s="9">
        <v>3</v>
      </c>
      <c r="G26" s="9">
        <f t="shared" si="2"/>
        <v>7</v>
      </c>
      <c r="H26" s="8">
        <v>204</v>
      </c>
      <c r="I26" s="8">
        <f t="shared" si="3"/>
        <v>98.9</v>
      </c>
      <c r="J26" s="8">
        <f t="shared" si="4"/>
        <v>85.3</v>
      </c>
      <c r="K26" s="8">
        <f t="shared" si="5"/>
        <v>184.2</v>
      </c>
      <c r="L26" s="8">
        <v>184.2</v>
      </c>
      <c r="M26" s="8">
        <f t="shared" si="1"/>
        <v>0</v>
      </c>
      <c r="O26" s="1">
        <v>20</v>
      </c>
      <c r="P26" s="1" t="s">
        <v>78</v>
      </c>
      <c r="Q26" s="1">
        <f t="shared" ca="1" si="6"/>
        <v>0</v>
      </c>
    </row>
    <row r="27" spans="1:17" x14ac:dyDescent="0.25">
      <c r="A27" s="6">
        <v>22</v>
      </c>
      <c r="B27" s="7" t="s">
        <v>30</v>
      </c>
      <c r="C27" s="8">
        <f t="shared" si="7"/>
        <v>121.14</v>
      </c>
      <c r="D27" s="8">
        <f t="shared" si="8"/>
        <v>139.31</v>
      </c>
      <c r="E27" s="9">
        <v>4</v>
      </c>
      <c r="F27" s="9">
        <v>13</v>
      </c>
      <c r="G27" s="9">
        <f t="shared" si="2"/>
        <v>17</v>
      </c>
      <c r="H27" s="8">
        <v>204</v>
      </c>
      <c r="I27" s="8">
        <f t="shared" si="3"/>
        <v>98.9</v>
      </c>
      <c r="J27" s="8">
        <f t="shared" si="4"/>
        <v>369.5</v>
      </c>
      <c r="K27" s="8">
        <f t="shared" si="5"/>
        <v>468.4</v>
      </c>
      <c r="L27" s="8">
        <v>383.1</v>
      </c>
      <c r="M27" s="8">
        <f t="shared" si="1"/>
        <v>85.299999999999955</v>
      </c>
      <c r="O27" s="1">
        <v>21</v>
      </c>
      <c r="P27" s="1" t="s">
        <v>79</v>
      </c>
      <c r="Q27" s="1">
        <f t="shared" ca="1" si="6"/>
        <v>0</v>
      </c>
    </row>
    <row r="28" spans="1:17" x14ac:dyDescent="0.25">
      <c r="A28" s="6">
        <v>23</v>
      </c>
      <c r="B28" s="7" t="s">
        <v>31</v>
      </c>
      <c r="C28" s="8">
        <f t="shared" si="7"/>
        <v>121.14</v>
      </c>
      <c r="D28" s="8">
        <f t="shared" si="8"/>
        <v>139.31</v>
      </c>
      <c r="E28" s="9">
        <v>15</v>
      </c>
      <c r="F28" s="9">
        <v>26</v>
      </c>
      <c r="G28" s="9">
        <f t="shared" si="2"/>
        <v>41</v>
      </c>
      <c r="H28" s="8">
        <v>204</v>
      </c>
      <c r="I28" s="8">
        <f t="shared" si="3"/>
        <v>370.7</v>
      </c>
      <c r="J28" s="8">
        <f t="shared" si="4"/>
        <v>738.9</v>
      </c>
      <c r="K28" s="8">
        <f t="shared" si="5"/>
        <v>1109.5999999999999</v>
      </c>
      <c r="L28" s="8">
        <v>918.1</v>
      </c>
      <c r="M28" s="8">
        <f t="shared" si="1"/>
        <v>191.49999999999989</v>
      </c>
      <c r="O28" s="1">
        <v>22</v>
      </c>
      <c r="P28" s="1" t="s">
        <v>80</v>
      </c>
      <c r="Q28" s="1">
        <f t="shared" ca="1" si="6"/>
        <v>0</v>
      </c>
    </row>
    <row r="29" spans="1:17" x14ac:dyDescent="0.25">
      <c r="A29" s="6">
        <v>24</v>
      </c>
      <c r="B29" s="7" t="s">
        <v>32</v>
      </c>
      <c r="C29" s="8">
        <f t="shared" si="7"/>
        <v>121.14</v>
      </c>
      <c r="D29" s="8">
        <f t="shared" si="8"/>
        <v>139.31</v>
      </c>
      <c r="E29" s="9">
        <v>13</v>
      </c>
      <c r="F29" s="9">
        <v>36</v>
      </c>
      <c r="G29" s="9">
        <f t="shared" si="2"/>
        <v>49</v>
      </c>
      <c r="H29" s="8">
        <v>204</v>
      </c>
      <c r="I29" s="8">
        <f t="shared" si="3"/>
        <v>321.3</v>
      </c>
      <c r="J29" s="8">
        <f t="shared" si="4"/>
        <v>1023.1</v>
      </c>
      <c r="K29" s="8">
        <f t="shared" si="5"/>
        <v>1344.4</v>
      </c>
      <c r="L29" s="8">
        <v>1230.7</v>
      </c>
      <c r="M29" s="8">
        <f t="shared" si="1"/>
        <v>113.70000000000005</v>
      </c>
      <c r="O29" s="1">
        <v>23</v>
      </c>
      <c r="P29" s="1" t="s">
        <v>81</v>
      </c>
      <c r="Q29" s="1">
        <f t="shared" ca="1" si="6"/>
        <v>0</v>
      </c>
    </row>
    <row r="30" spans="1:17" x14ac:dyDescent="0.25">
      <c r="A30" s="6">
        <v>25</v>
      </c>
      <c r="B30" s="7" t="s">
        <v>33</v>
      </c>
      <c r="C30" s="8">
        <f t="shared" si="7"/>
        <v>121.14</v>
      </c>
      <c r="D30" s="8">
        <f t="shared" si="8"/>
        <v>139.31</v>
      </c>
      <c r="E30" s="9">
        <v>2</v>
      </c>
      <c r="F30" s="9">
        <v>17</v>
      </c>
      <c r="G30" s="9">
        <f t="shared" si="2"/>
        <v>19</v>
      </c>
      <c r="H30" s="8">
        <v>204</v>
      </c>
      <c r="I30" s="8">
        <f t="shared" si="3"/>
        <v>49.4</v>
      </c>
      <c r="J30" s="8">
        <f t="shared" si="4"/>
        <v>483.1</v>
      </c>
      <c r="K30" s="8">
        <f t="shared" si="5"/>
        <v>532.5</v>
      </c>
      <c r="L30" s="8">
        <v>504.1</v>
      </c>
      <c r="M30" s="8">
        <f t="shared" si="1"/>
        <v>28.399999999999977</v>
      </c>
      <c r="O30" s="1">
        <v>24</v>
      </c>
      <c r="P30" s="1" t="s">
        <v>82</v>
      </c>
      <c r="Q30" s="1">
        <f t="shared" ca="1" si="6"/>
        <v>0</v>
      </c>
    </row>
    <row r="31" spans="1:17" x14ac:dyDescent="0.25">
      <c r="A31" s="6">
        <v>26</v>
      </c>
      <c r="B31" s="7" t="s">
        <v>34</v>
      </c>
      <c r="C31" s="8">
        <f t="shared" si="7"/>
        <v>121.14</v>
      </c>
      <c r="D31" s="8">
        <f t="shared" si="8"/>
        <v>139.31</v>
      </c>
      <c r="E31" s="9">
        <v>7</v>
      </c>
      <c r="F31" s="9">
        <v>11</v>
      </c>
      <c r="G31" s="9">
        <f t="shared" si="2"/>
        <v>18</v>
      </c>
      <c r="H31" s="8">
        <v>204</v>
      </c>
      <c r="I31" s="8">
        <f t="shared" si="3"/>
        <v>173</v>
      </c>
      <c r="J31" s="8">
        <f t="shared" si="4"/>
        <v>312.60000000000002</v>
      </c>
      <c r="K31" s="8">
        <f t="shared" si="5"/>
        <v>485.6</v>
      </c>
      <c r="L31" s="8">
        <v>457.2</v>
      </c>
      <c r="M31" s="8">
        <f t="shared" si="1"/>
        <v>28.400000000000034</v>
      </c>
      <c r="O31" s="1">
        <v>25</v>
      </c>
      <c r="P31" s="1" t="s">
        <v>24</v>
      </c>
      <c r="Q31" s="1">
        <f t="shared" ca="1" si="6"/>
        <v>0</v>
      </c>
    </row>
    <row r="32" spans="1:17" x14ac:dyDescent="0.25">
      <c r="A32" s="6">
        <v>27</v>
      </c>
      <c r="B32" s="7" t="s">
        <v>37</v>
      </c>
      <c r="C32" s="8">
        <f t="shared" si="7"/>
        <v>121.14</v>
      </c>
      <c r="D32" s="8">
        <f t="shared" si="8"/>
        <v>139.31</v>
      </c>
      <c r="E32" s="9">
        <v>6</v>
      </c>
      <c r="F32" s="9">
        <v>12</v>
      </c>
      <c r="G32" s="9">
        <f t="shared" si="2"/>
        <v>18</v>
      </c>
      <c r="H32" s="8">
        <v>204</v>
      </c>
      <c r="I32" s="8">
        <f t="shared" si="3"/>
        <v>148.30000000000001</v>
      </c>
      <c r="J32" s="8">
        <f t="shared" si="4"/>
        <v>341</v>
      </c>
      <c r="K32" s="8">
        <f t="shared" si="5"/>
        <v>489.3</v>
      </c>
      <c r="L32" s="8">
        <v>411.5</v>
      </c>
      <c r="M32" s="8">
        <f t="shared" si="1"/>
        <v>77.800000000000011</v>
      </c>
      <c r="O32" s="1">
        <v>26</v>
      </c>
      <c r="P32" s="1" t="s">
        <v>25</v>
      </c>
      <c r="Q32" s="1">
        <f t="shared" ca="1" si="6"/>
        <v>0</v>
      </c>
    </row>
    <row r="33" spans="1:17" x14ac:dyDescent="0.25">
      <c r="A33" s="6">
        <v>28</v>
      </c>
      <c r="B33" s="7" t="s">
        <v>38</v>
      </c>
      <c r="C33" s="8">
        <f t="shared" si="7"/>
        <v>121.14</v>
      </c>
      <c r="D33" s="8">
        <f t="shared" si="8"/>
        <v>139.31</v>
      </c>
      <c r="E33" s="9">
        <v>7</v>
      </c>
      <c r="F33" s="9">
        <v>14</v>
      </c>
      <c r="G33" s="9">
        <f t="shared" si="2"/>
        <v>21</v>
      </c>
      <c r="H33" s="8">
        <v>204</v>
      </c>
      <c r="I33" s="8">
        <f t="shared" si="3"/>
        <v>173</v>
      </c>
      <c r="J33" s="8">
        <f t="shared" si="4"/>
        <v>397.9</v>
      </c>
      <c r="K33" s="8">
        <f t="shared" si="5"/>
        <v>570.9</v>
      </c>
      <c r="L33" s="8">
        <v>223.6</v>
      </c>
      <c r="M33" s="8">
        <f t="shared" si="1"/>
        <v>347.29999999999995</v>
      </c>
      <c r="O33" s="1">
        <v>27</v>
      </c>
      <c r="P33" s="1" t="s">
        <v>83</v>
      </c>
      <c r="Q33" s="1">
        <f t="shared" ca="1" si="6"/>
        <v>0</v>
      </c>
    </row>
    <row r="34" spans="1:17" x14ac:dyDescent="0.25">
      <c r="A34" s="6">
        <v>29</v>
      </c>
      <c r="B34" s="7" t="s">
        <v>39</v>
      </c>
      <c r="C34" s="8">
        <f t="shared" si="7"/>
        <v>121.14</v>
      </c>
      <c r="D34" s="8">
        <f t="shared" si="8"/>
        <v>139.31</v>
      </c>
      <c r="E34" s="9">
        <v>7</v>
      </c>
      <c r="F34" s="9">
        <v>11</v>
      </c>
      <c r="G34" s="9">
        <f t="shared" si="2"/>
        <v>18</v>
      </c>
      <c r="H34" s="8">
        <v>204</v>
      </c>
      <c r="I34" s="8">
        <f t="shared" si="3"/>
        <v>173</v>
      </c>
      <c r="J34" s="8">
        <f t="shared" si="4"/>
        <v>312.60000000000002</v>
      </c>
      <c r="K34" s="8">
        <f t="shared" si="5"/>
        <v>485.6</v>
      </c>
      <c r="L34" s="8">
        <v>56.8</v>
      </c>
      <c r="M34" s="8">
        <f t="shared" si="1"/>
        <v>428.8</v>
      </c>
      <c r="O34" s="1">
        <v>28</v>
      </c>
      <c r="P34" s="1" t="s">
        <v>84</v>
      </c>
      <c r="Q34" s="1">
        <f t="shared" ca="1" si="6"/>
        <v>0</v>
      </c>
    </row>
    <row r="35" spans="1:17" x14ac:dyDescent="0.25">
      <c r="A35" s="6">
        <v>30</v>
      </c>
      <c r="B35" s="7" t="s">
        <v>40</v>
      </c>
      <c r="C35" s="8">
        <f t="shared" si="7"/>
        <v>121.14</v>
      </c>
      <c r="D35" s="8">
        <f t="shared" si="8"/>
        <v>139.31</v>
      </c>
      <c r="E35" s="9">
        <v>33</v>
      </c>
      <c r="F35" s="9">
        <v>41</v>
      </c>
      <c r="G35" s="9">
        <f t="shared" si="2"/>
        <v>74</v>
      </c>
      <c r="H35" s="8">
        <v>204</v>
      </c>
      <c r="I35" s="8">
        <f t="shared" si="3"/>
        <v>815.5</v>
      </c>
      <c r="J35" s="8">
        <f t="shared" si="4"/>
        <v>1165.2</v>
      </c>
      <c r="K35" s="8">
        <f t="shared" si="5"/>
        <v>1980.7</v>
      </c>
      <c r="L35" s="8">
        <v>1679.2</v>
      </c>
      <c r="M35" s="8">
        <f t="shared" si="1"/>
        <v>301.5</v>
      </c>
      <c r="O35" s="1">
        <v>29</v>
      </c>
      <c r="P35" s="1" t="s">
        <v>85</v>
      </c>
      <c r="Q35" s="1">
        <f t="shared" ca="1" si="6"/>
        <v>0</v>
      </c>
    </row>
    <row r="36" spans="1:17" x14ac:dyDescent="0.25">
      <c r="A36" s="6">
        <v>31</v>
      </c>
      <c r="B36" s="7" t="s">
        <v>41</v>
      </c>
      <c r="C36" s="8">
        <f>$C$6</f>
        <v>121.14</v>
      </c>
      <c r="D36" s="8">
        <f t="shared" si="8"/>
        <v>139.31</v>
      </c>
      <c r="E36" s="9">
        <v>15</v>
      </c>
      <c r="F36" s="9">
        <v>20</v>
      </c>
      <c r="G36" s="9">
        <f t="shared" si="2"/>
        <v>35</v>
      </c>
      <c r="H36" s="8">
        <v>204</v>
      </c>
      <c r="I36" s="8">
        <f t="shared" si="3"/>
        <v>370.7</v>
      </c>
      <c r="J36" s="8">
        <f t="shared" si="4"/>
        <v>568.4</v>
      </c>
      <c r="K36" s="8">
        <f t="shared" si="5"/>
        <v>939.1</v>
      </c>
      <c r="L36" s="8">
        <v>776</v>
      </c>
      <c r="M36" s="8">
        <f t="shared" si="1"/>
        <v>163.10000000000002</v>
      </c>
      <c r="O36" s="1">
        <v>30</v>
      </c>
      <c r="P36" s="1" t="s">
        <v>29</v>
      </c>
      <c r="Q36" s="1">
        <f t="shared" ca="1" si="6"/>
        <v>0</v>
      </c>
    </row>
    <row r="37" spans="1:17" x14ac:dyDescent="0.25">
      <c r="A37" s="3" t="s">
        <v>49</v>
      </c>
      <c r="B37" s="4"/>
      <c r="C37" s="5" t="s">
        <v>52</v>
      </c>
      <c r="D37" s="5" t="s">
        <v>52</v>
      </c>
      <c r="E37" s="5">
        <f>SUM(E38:E48)</f>
        <v>182</v>
      </c>
      <c r="F37" s="5">
        <f>SUM(F38:F48)</f>
        <v>427</v>
      </c>
      <c r="G37" s="5">
        <f t="shared" ref="G37" si="9">SUM(G38:G48)</f>
        <v>609</v>
      </c>
      <c r="H37" s="5" t="s">
        <v>52</v>
      </c>
      <c r="I37" s="5">
        <f>SUM(I38:I48)</f>
        <v>4918.5999999999995</v>
      </c>
      <c r="J37" s="5">
        <f t="shared" ref="J37" si="10">SUM(J38:J48)</f>
        <v>13298.099999999997</v>
      </c>
      <c r="K37" s="5">
        <f t="shared" ref="K37" si="11">SUM(K38:K48)</f>
        <v>18216.7</v>
      </c>
      <c r="L37" s="5">
        <v>14864.5</v>
      </c>
      <c r="M37" s="5">
        <f t="shared" si="1"/>
        <v>3352.2000000000007</v>
      </c>
      <c r="O37" s="1">
        <v>31</v>
      </c>
      <c r="P37" s="1" t="s">
        <v>86</v>
      </c>
      <c r="Q37" s="1">
        <f t="shared" ca="1" si="6"/>
        <v>0</v>
      </c>
    </row>
    <row r="38" spans="1:17" x14ac:dyDescent="0.25">
      <c r="A38" s="6">
        <v>32</v>
      </c>
      <c r="B38" s="7" t="s">
        <v>1</v>
      </c>
      <c r="C38" s="8">
        <v>132.47999999999999</v>
      </c>
      <c r="D38" s="8">
        <v>152.66</v>
      </c>
      <c r="E38" s="8">
        <v>82</v>
      </c>
      <c r="F38" s="9">
        <v>185</v>
      </c>
      <c r="G38" s="9">
        <f t="shared" si="2"/>
        <v>267</v>
      </c>
      <c r="H38" s="8">
        <v>204</v>
      </c>
      <c r="I38" s="8">
        <f t="shared" ref="I38:I48" si="12">ROUND((E38*C38*H38)/1000,1)</f>
        <v>2216.1</v>
      </c>
      <c r="J38" s="8">
        <f t="shared" ref="J38:J48" si="13">ROUND((F38*H38*D38)/1000,1)</f>
        <v>5761.4</v>
      </c>
      <c r="K38" s="8">
        <f t="shared" ref="K38" si="14">ROUND(SUM(I38:J38),1)</f>
        <v>7977.5</v>
      </c>
      <c r="L38" s="8">
        <v>6124.9</v>
      </c>
      <c r="M38" s="8">
        <f t="shared" si="1"/>
        <v>1852.6000000000004</v>
      </c>
      <c r="O38" s="1">
        <v>32</v>
      </c>
      <c r="P38" s="1" t="s">
        <v>87</v>
      </c>
      <c r="Q38" s="1">
        <f t="shared" ca="1" si="6"/>
        <v>0</v>
      </c>
    </row>
    <row r="39" spans="1:17" x14ac:dyDescent="0.25">
      <c r="A39" s="6">
        <v>33</v>
      </c>
      <c r="B39" s="7" t="s">
        <v>8</v>
      </c>
      <c r="C39" s="8">
        <f>$C$38</f>
        <v>132.47999999999999</v>
      </c>
      <c r="D39" s="8">
        <f>$D$38</f>
        <v>152.66</v>
      </c>
      <c r="E39" s="8">
        <v>30</v>
      </c>
      <c r="F39" s="9">
        <v>71</v>
      </c>
      <c r="G39" s="9">
        <f t="shared" si="2"/>
        <v>101</v>
      </c>
      <c r="H39" s="8">
        <v>204</v>
      </c>
      <c r="I39" s="8">
        <f t="shared" si="12"/>
        <v>810.8</v>
      </c>
      <c r="J39" s="8">
        <f t="shared" si="13"/>
        <v>2211.1</v>
      </c>
      <c r="K39" s="8">
        <f t="shared" ref="K39:K48" si="15">ROUND(SUM(I39:J39),1)</f>
        <v>3021.9</v>
      </c>
      <c r="L39" s="8">
        <v>2785.1</v>
      </c>
      <c r="M39" s="8">
        <f t="shared" si="1"/>
        <v>236.80000000000018</v>
      </c>
      <c r="O39" s="1">
        <v>33</v>
      </c>
      <c r="P39" s="1" t="s">
        <v>88</v>
      </c>
      <c r="Q39" s="1">
        <f t="shared" ca="1" si="6"/>
        <v>0</v>
      </c>
    </row>
    <row r="40" spans="1:17" x14ac:dyDescent="0.25">
      <c r="A40" s="6">
        <v>34</v>
      </c>
      <c r="B40" s="7" t="s">
        <v>13</v>
      </c>
      <c r="C40" s="8">
        <f t="shared" ref="C40:C48" si="16">$C$38</f>
        <v>132.47999999999999</v>
      </c>
      <c r="D40" s="8">
        <f t="shared" ref="D40:D48" si="17">$D$38</f>
        <v>152.66</v>
      </c>
      <c r="E40" s="8">
        <v>11</v>
      </c>
      <c r="F40" s="9">
        <v>16</v>
      </c>
      <c r="G40" s="9">
        <f t="shared" si="2"/>
        <v>27</v>
      </c>
      <c r="H40" s="8">
        <v>204</v>
      </c>
      <c r="I40" s="8">
        <f t="shared" si="12"/>
        <v>297.3</v>
      </c>
      <c r="J40" s="8">
        <f t="shared" si="13"/>
        <v>498.3</v>
      </c>
      <c r="K40" s="8">
        <f t="shared" si="15"/>
        <v>795.6</v>
      </c>
      <c r="L40" s="8">
        <v>679.2</v>
      </c>
      <c r="M40" s="8">
        <f t="shared" si="1"/>
        <v>116.39999999999998</v>
      </c>
      <c r="O40" s="1">
        <v>34</v>
      </c>
      <c r="P40" s="1" t="s">
        <v>89</v>
      </c>
      <c r="Q40" s="1">
        <f t="shared" ca="1" si="6"/>
        <v>0</v>
      </c>
    </row>
    <row r="41" spans="1:17" x14ac:dyDescent="0.25">
      <c r="A41" s="6">
        <v>35</v>
      </c>
      <c r="B41" s="7" t="s">
        <v>15</v>
      </c>
      <c r="C41" s="8">
        <f t="shared" si="16"/>
        <v>132.47999999999999</v>
      </c>
      <c r="D41" s="8">
        <f t="shared" si="17"/>
        <v>152.66</v>
      </c>
      <c r="E41" s="8">
        <v>13</v>
      </c>
      <c r="F41" s="9">
        <v>27</v>
      </c>
      <c r="G41" s="9">
        <f t="shared" si="2"/>
        <v>40</v>
      </c>
      <c r="H41" s="8">
        <v>204</v>
      </c>
      <c r="I41" s="8">
        <f t="shared" si="12"/>
        <v>351.3</v>
      </c>
      <c r="J41" s="8">
        <f t="shared" si="13"/>
        <v>840.9</v>
      </c>
      <c r="K41" s="8">
        <f t="shared" si="15"/>
        <v>1192.2</v>
      </c>
      <c r="L41" s="8">
        <v>959.5</v>
      </c>
      <c r="M41" s="8">
        <f t="shared" si="1"/>
        <v>232.70000000000005</v>
      </c>
      <c r="O41" s="1">
        <v>35</v>
      </c>
      <c r="P41" s="1" t="s">
        <v>34</v>
      </c>
      <c r="Q41" s="1">
        <f t="shared" ca="1" si="6"/>
        <v>0</v>
      </c>
    </row>
    <row r="42" spans="1:17" ht="30" x14ac:dyDescent="0.25">
      <c r="A42" s="6">
        <v>36</v>
      </c>
      <c r="B42" s="10" t="s">
        <v>20</v>
      </c>
      <c r="C42" s="8">
        <f t="shared" si="16"/>
        <v>132.47999999999999</v>
      </c>
      <c r="D42" s="8">
        <f t="shared" si="17"/>
        <v>152.66</v>
      </c>
      <c r="E42" s="8">
        <v>3</v>
      </c>
      <c r="F42" s="9">
        <v>6</v>
      </c>
      <c r="G42" s="9">
        <f t="shared" si="2"/>
        <v>9</v>
      </c>
      <c r="H42" s="8">
        <v>204</v>
      </c>
      <c r="I42" s="8">
        <f t="shared" si="12"/>
        <v>81.099999999999994</v>
      </c>
      <c r="J42" s="8">
        <f t="shared" si="13"/>
        <v>186.9</v>
      </c>
      <c r="K42" s="8">
        <f t="shared" si="15"/>
        <v>268</v>
      </c>
      <c r="L42" s="8">
        <v>241</v>
      </c>
      <c r="M42" s="8">
        <f t="shared" si="1"/>
        <v>27</v>
      </c>
      <c r="O42" s="1">
        <v>36</v>
      </c>
      <c r="P42" s="1" t="s">
        <v>90</v>
      </c>
      <c r="Q42" s="1">
        <f t="shared" ca="1" si="6"/>
        <v>0</v>
      </c>
    </row>
    <row r="43" spans="1:17" x14ac:dyDescent="0.25">
      <c r="A43" s="6">
        <v>37</v>
      </c>
      <c r="B43" s="7" t="s">
        <v>21</v>
      </c>
      <c r="C43" s="8">
        <f t="shared" si="16"/>
        <v>132.47999999999999</v>
      </c>
      <c r="D43" s="8">
        <f t="shared" si="17"/>
        <v>152.66</v>
      </c>
      <c r="E43" s="8"/>
      <c r="F43" s="9">
        <v>2</v>
      </c>
      <c r="G43" s="9">
        <f t="shared" si="2"/>
        <v>2</v>
      </c>
      <c r="H43" s="8">
        <v>204</v>
      </c>
      <c r="I43" s="8">
        <f t="shared" si="12"/>
        <v>0</v>
      </c>
      <c r="J43" s="8">
        <f t="shared" si="13"/>
        <v>62.3</v>
      </c>
      <c r="K43" s="8">
        <f t="shared" si="15"/>
        <v>62.3</v>
      </c>
      <c r="L43" s="8">
        <v>62.3</v>
      </c>
      <c r="M43" s="8">
        <f t="shared" si="1"/>
        <v>0</v>
      </c>
      <c r="O43" s="1">
        <v>37</v>
      </c>
      <c r="P43" s="1" t="s">
        <v>36</v>
      </c>
      <c r="Q43" s="1">
        <f t="shared" ca="1" si="6"/>
        <v>0</v>
      </c>
    </row>
    <row r="44" spans="1:17" x14ac:dyDescent="0.25">
      <c r="A44" s="6">
        <v>38</v>
      </c>
      <c r="B44" s="7" t="s">
        <v>23</v>
      </c>
      <c r="C44" s="8">
        <f t="shared" si="16"/>
        <v>132.47999999999999</v>
      </c>
      <c r="D44" s="8">
        <f t="shared" si="17"/>
        <v>152.66</v>
      </c>
      <c r="E44" s="8">
        <v>0</v>
      </c>
      <c r="F44" s="9">
        <v>14</v>
      </c>
      <c r="G44" s="9">
        <f t="shared" si="2"/>
        <v>14</v>
      </c>
      <c r="H44" s="8">
        <v>204</v>
      </c>
      <c r="I44" s="8">
        <f t="shared" si="12"/>
        <v>0</v>
      </c>
      <c r="J44" s="8">
        <f t="shared" si="13"/>
        <v>436</v>
      </c>
      <c r="K44" s="8">
        <f t="shared" si="15"/>
        <v>436</v>
      </c>
      <c r="L44" s="8">
        <v>373.7</v>
      </c>
      <c r="M44" s="8">
        <f t="shared" si="1"/>
        <v>62.300000000000011</v>
      </c>
      <c r="O44" s="1">
        <v>38</v>
      </c>
      <c r="P44" s="1" t="s">
        <v>91</v>
      </c>
      <c r="Q44" s="1">
        <f t="shared" ca="1" si="6"/>
        <v>0</v>
      </c>
    </row>
    <row r="45" spans="1:17" x14ac:dyDescent="0.25">
      <c r="A45" s="6">
        <v>39</v>
      </c>
      <c r="B45" s="7" t="s">
        <v>25</v>
      </c>
      <c r="C45" s="8">
        <f t="shared" si="16"/>
        <v>132.47999999999999</v>
      </c>
      <c r="D45" s="8">
        <f t="shared" si="17"/>
        <v>152.66</v>
      </c>
      <c r="E45" s="8">
        <v>1</v>
      </c>
      <c r="F45" s="9">
        <v>0</v>
      </c>
      <c r="G45" s="9">
        <f t="shared" si="2"/>
        <v>1</v>
      </c>
      <c r="H45" s="8">
        <v>204</v>
      </c>
      <c r="I45" s="8">
        <f t="shared" si="12"/>
        <v>27</v>
      </c>
      <c r="J45" s="8">
        <f t="shared" si="13"/>
        <v>0</v>
      </c>
      <c r="K45" s="8">
        <f t="shared" si="15"/>
        <v>27</v>
      </c>
      <c r="L45" s="8">
        <v>27</v>
      </c>
      <c r="M45" s="8">
        <f t="shared" si="1"/>
        <v>0</v>
      </c>
      <c r="O45" s="1">
        <v>39</v>
      </c>
      <c r="P45" s="1" t="s">
        <v>38</v>
      </c>
      <c r="Q45" s="1">
        <f t="shared" ca="1" si="6"/>
        <v>0</v>
      </c>
    </row>
    <row r="46" spans="1:17" x14ac:dyDescent="0.25">
      <c r="A46" s="6">
        <v>40</v>
      </c>
      <c r="B46" s="7" t="s">
        <v>26</v>
      </c>
      <c r="C46" s="8">
        <f t="shared" si="16"/>
        <v>132.47999999999999</v>
      </c>
      <c r="D46" s="8">
        <f t="shared" si="17"/>
        <v>152.66</v>
      </c>
      <c r="E46" s="8">
        <v>13</v>
      </c>
      <c r="F46" s="9">
        <v>44</v>
      </c>
      <c r="G46" s="9">
        <f t="shared" si="2"/>
        <v>57</v>
      </c>
      <c r="H46" s="8">
        <v>204</v>
      </c>
      <c r="I46" s="8">
        <f t="shared" si="12"/>
        <v>351.3</v>
      </c>
      <c r="J46" s="8">
        <f t="shared" si="13"/>
        <v>1370.3</v>
      </c>
      <c r="K46" s="8">
        <f t="shared" si="15"/>
        <v>1721.6</v>
      </c>
      <c r="L46" s="8">
        <v>1352</v>
      </c>
      <c r="M46" s="8">
        <f t="shared" si="1"/>
        <v>369.59999999999991</v>
      </c>
      <c r="O46" s="1">
        <v>40</v>
      </c>
      <c r="P46" s="1" t="s">
        <v>39</v>
      </c>
      <c r="Q46" s="1">
        <f t="shared" ca="1" si="6"/>
        <v>0</v>
      </c>
    </row>
    <row r="47" spans="1:17" x14ac:dyDescent="0.25">
      <c r="A47" s="6">
        <v>41</v>
      </c>
      <c r="B47" s="7" t="s">
        <v>35</v>
      </c>
      <c r="C47" s="8">
        <f t="shared" si="16"/>
        <v>132.47999999999999</v>
      </c>
      <c r="D47" s="8">
        <f t="shared" si="17"/>
        <v>152.66</v>
      </c>
      <c r="E47" s="11">
        <v>9</v>
      </c>
      <c r="F47" s="11">
        <v>9</v>
      </c>
      <c r="G47" s="9">
        <f t="shared" si="2"/>
        <v>18</v>
      </c>
      <c r="H47" s="8">
        <v>204</v>
      </c>
      <c r="I47" s="8">
        <f t="shared" si="12"/>
        <v>243.2</v>
      </c>
      <c r="J47" s="8">
        <f t="shared" si="13"/>
        <v>280.3</v>
      </c>
      <c r="K47" s="8">
        <f t="shared" si="15"/>
        <v>523.5</v>
      </c>
      <c r="L47" s="8">
        <v>465.3</v>
      </c>
      <c r="M47" s="8">
        <f t="shared" si="1"/>
        <v>58.199999999999989</v>
      </c>
      <c r="O47" s="1">
        <v>41</v>
      </c>
      <c r="P47" s="1" t="s">
        <v>40</v>
      </c>
      <c r="Q47" s="1">
        <f t="shared" ca="1" si="6"/>
        <v>0</v>
      </c>
    </row>
    <row r="48" spans="1:17" x14ac:dyDescent="0.25">
      <c r="A48" s="6">
        <v>42</v>
      </c>
      <c r="B48" s="7" t="s">
        <v>36</v>
      </c>
      <c r="C48" s="8">
        <f t="shared" si="16"/>
        <v>132.47999999999999</v>
      </c>
      <c r="D48" s="8">
        <f t="shared" si="17"/>
        <v>152.66</v>
      </c>
      <c r="E48" s="8">
        <v>20</v>
      </c>
      <c r="F48" s="9">
        <v>53</v>
      </c>
      <c r="G48" s="9">
        <f t="shared" si="2"/>
        <v>73</v>
      </c>
      <c r="H48" s="8">
        <v>204</v>
      </c>
      <c r="I48" s="8">
        <f t="shared" si="12"/>
        <v>540.5</v>
      </c>
      <c r="J48" s="8">
        <f t="shared" si="13"/>
        <v>1650.6</v>
      </c>
      <c r="K48" s="8">
        <f t="shared" si="15"/>
        <v>2191.1</v>
      </c>
      <c r="L48" s="8">
        <v>1794.5</v>
      </c>
      <c r="M48" s="8">
        <f t="shared" si="1"/>
        <v>396.59999999999991</v>
      </c>
      <c r="O48" s="1">
        <v>42</v>
      </c>
      <c r="P48" s="1" t="s">
        <v>92</v>
      </c>
      <c r="Q48" s="1">
        <f t="shared" ca="1" si="6"/>
        <v>0</v>
      </c>
    </row>
    <row r="49" spans="1:17" x14ac:dyDescent="0.25">
      <c r="A49" s="20" t="s">
        <v>44</v>
      </c>
      <c r="B49" s="21"/>
      <c r="C49" s="8" t="s">
        <v>52</v>
      </c>
      <c r="D49" s="8" t="s">
        <v>52</v>
      </c>
      <c r="E49" s="12">
        <f>SUM(E37,E5)</f>
        <v>742</v>
      </c>
      <c r="F49" s="12">
        <f t="shared" ref="F49:G49" si="18">SUM(F37,F5)</f>
        <v>1533</v>
      </c>
      <c r="G49" s="12">
        <f t="shared" si="18"/>
        <v>2275</v>
      </c>
      <c r="H49" s="8" t="s">
        <v>52</v>
      </c>
      <c r="I49" s="12">
        <f>SUM(I37,I5)</f>
        <v>18757.899999999998</v>
      </c>
      <c r="J49" s="12">
        <f t="shared" ref="J49:K49" si="19">SUM(J37,J5)</f>
        <v>44730.099999999991</v>
      </c>
      <c r="K49" s="17">
        <f t="shared" si="19"/>
        <v>63487.999999999985</v>
      </c>
      <c r="L49" s="12">
        <v>52715.499999999993</v>
      </c>
      <c r="M49" s="12">
        <f t="shared" si="1"/>
        <v>10772.499999999993</v>
      </c>
      <c r="O49" s="1" t="s">
        <v>93</v>
      </c>
      <c r="Q49" s="1">
        <v>52715.499999999978</v>
      </c>
    </row>
    <row r="50" spans="1:17" ht="21" x14ac:dyDescent="0.35">
      <c r="C50" s="13"/>
      <c r="D50" s="13"/>
      <c r="E50" s="13"/>
      <c r="F50" s="13"/>
      <c r="G50" s="13"/>
      <c r="H50" s="13"/>
      <c r="I50" s="13"/>
      <c r="J50" s="13"/>
      <c r="K50" s="13"/>
    </row>
    <row r="52" spans="1:17" ht="20.25" x14ac:dyDescent="0.3">
      <c r="B52" s="14"/>
      <c r="G52" s="14"/>
    </row>
  </sheetData>
  <mergeCells count="11">
    <mergeCell ref="M3:M4"/>
    <mergeCell ref="L3:L4"/>
    <mergeCell ref="A49:B49"/>
    <mergeCell ref="A1:K1"/>
    <mergeCell ref="A3:A4"/>
    <mergeCell ref="B3:B4"/>
    <mergeCell ref="C3:D3"/>
    <mergeCell ref="E3:G3"/>
    <mergeCell ref="H3:H4"/>
    <mergeCell ref="I3:J3"/>
    <mergeCell ref="K3:K4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6" workbookViewId="0">
      <selection activeCell="K40" sqref="K40"/>
    </sheetView>
  </sheetViews>
  <sheetFormatPr defaultRowHeight="15" x14ac:dyDescent="0.25"/>
  <cols>
    <col min="1" max="1" width="4.28515625" style="1" customWidth="1"/>
    <col min="2" max="2" width="62.85546875" style="1" bestFit="1" customWidth="1"/>
    <col min="3" max="8" width="10.7109375" style="1" customWidth="1"/>
    <col min="9" max="9" width="13.140625" style="1" customWidth="1"/>
    <col min="10" max="10" width="15.42578125" style="1" customWidth="1"/>
    <col min="11" max="11" width="21.42578125" style="1" customWidth="1"/>
    <col min="12" max="16384" width="9.140625" style="1"/>
  </cols>
  <sheetData>
    <row r="1" spans="1:11" ht="36.950000000000003" customHeight="1" x14ac:dyDescent="0.3">
      <c r="A1" s="22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1" ht="103.15" customHeight="1" x14ac:dyDescent="0.25">
      <c r="A3" s="23" t="s">
        <v>42</v>
      </c>
      <c r="B3" s="23" t="s">
        <v>43</v>
      </c>
      <c r="C3" s="25" t="s">
        <v>50</v>
      </c>
      <c r="D3" s="26"/>
      <c r="E3" s="27" t="s">
        <v>56</v>
      </c>
      <c r="F3" s="28"/>
      <c r="G3" s="29"/>
      <c r="H3" s="30" t="s">
        <v>51</v>
      </c>
      <c r="I3" s="25" t="s">
        <v>53</v>
      </c>
      <c r="J3" s="26" t="s">
        <v>47</v>
      </c>
      <c r="K3" s="30" t="s">
        <v>54</v>
      </c>
    </row>
    <row r="4" spans="1:11" ht="91.9" customHeight="1" x14ac:dyDescent="0.25">
      <c r="A4" s="24"/>
      <c r="B4" s="24"/>
      <c r="C4" s="2" t="s">
        <v>45</v>
      </c>
      <c r="D4" s="2" t="s">
        <v>46</v>
      </c>
      <c r="E4" s="2" t="s">
        <v>45</v>
      </c>
      <c r="F4" s="2" t="s">
        <v>46</v>
      </c>
      <c r="G4" s="2" t="s">
        <v>55</v>
      </c>
      <c r="H4" s="31"/>
      <c r="I4" s="2" t="s">
        <v>45</v>
      </c>
      <c r="J4" s="2" t="s">
        <v>46</v>
      </c>
      <c r="K4" s="31"/>
    </row>
    <row r="5" spans="1:11" x14ac:dyDescent="0.25">
      <c r="A5" s="3" t="s">
        <v>48</v>
      </c>
      <c r="B5" s="4"/>
      <c r="C5" s="5" t="s">
        <v>52</v>
      </c>
      <c r="D5" s="5" t="s">
        <v>52</v>
      </c>
      <c r="E5" s="5">
        <f>SUM(E6:E36)</f>
        <v>99</v>
      </c>
      <c r="F5" s="5">
        <f t="shared" ref="F5:G5" si="0">SUM(F6:F36)</f>
        <v>175</v>
      </c>
      <c r="G5" s="5">
        <f t="shared" si="0"/>
        <v>274</v>
      </c>
      <c r="H5" s="5" t="s">
        <v>52</v>
      </c>
      <c r="I5" s="5">
        <f>SUM(I6:I36)</f>
        <v>2446.5434399999999</v>
      </c>
      <c r="J5" s="5">
        <f>SUM(J6:J36)</f>
        <v>4973.3670000000011</v>
      </c>
      <c r="K5" s="5">
        <f>SUM(K6:K36)</f>
        <v>7419.9</v>
      </c>
    </row>
    <row r="6" spans="1:11" x14ac:dyDescent="0.25">
      <c r="A6" s="6">
        <v>1</v>
      </c>
      <c r="B6" s="7" t="s">
        <v>0</v>
      </c>
      <c r="C6" s="8">
        <v>121.14</v>
      </c>
      <c r="D6" s="8">
        <v>139.31</v>
      </c>
      <c r="E6" s="9">
        <f>новое!E6-старое!E6</f>
        <v>18</v>
      </c>
      <c r="F6" s="9">
        <f>новое!F6-старое!F6</f>
        <v>29</v>
      </c>
      <c r="G6" s="9">
        <f>SUM(E6:F6)</f>
        <v>47</v>
      </c>
      <c r="H6" s="8">
        <v>204</v>
      </c>
      <c r="I6" s="8">
        <f>(E6*C6*H6)/1000</f>
        <v>444.82607999999999</v>
      </c>
      <c r="J6" s="8">
        <f>(F6*H6*D6)/1000</f>
        <v>824.15796</v>
      </c>
      <c r="K6" s="8">
        <f>ROUND(SUM(I6:J6),1)</f>
        <v>1269</v>
      </c>
    </row>
    <row r="7" spans="1:11" x14ac:dyDescent="0.25">
      <c r="A7" s="6">
        <v>2</v>
      </c>
      <c r="B7" s="7" t="s">
        <v>2</v>
      </c>
      <c r="C7" s="8">
        <f>$C$6</f>
        <v>121.14</v>
      </c>
      <c r="D7" s="8">
        <f>$D$6</f>
        <v>139.31</v>
      </c>
      <c r="E7" s="9">
        <f>новое!E7-старое!E7</f>
        <v>0</v>
      </c>
      <c r="F7" s="9">
        <f>новое!F7-старое!F7</f>
        <v>1</v>
      </c>
      <c r="G7" s="9">
        <f t="shared" ref="G7:G48" si="1">SUM(E7:F7)</f>
        <v>1</v>
      </c>
      <c r="H7" s="8">
        <v>204</v>
      </c>
      <c r="I7" s="8">
        <f t="shared" ref="I7:I36" si="2">(E7*C7*H7)/1000</f>
        <v>0</v>
      </c>
      <c r="J7" s="8">
        <f t="shared" ref="J7:J36" si="3">(F7*H7*D7)/1000</f>
        <v>28.419240000000002</v>
      </c>
      <c r="K7" s="8">
        <f t="shared" ref="K7:K48" si="4">ROUND(SUM(I7:J7),1)</f>
        <v>28.4</v>
      </c>
    </row>
    <row r="8" spans="1:11" x14ac:dyDescent="0.25">
      <c r="A8" s="6">
        <v>3</v>
      </c>
      <c r="B8" s="7" t="s">
        <v>3</v>
      </c>
      <c r="C8" s="8">
        <f t="shared" ref="C8:C35" si="5">$C$6</f>
        <v>121.14</v>
      </c>
      <c r="D8" s="8">
        <f t="shared" ref="D8:D36" si="6">$D$6</f>
        <v>139.31</v>
      </c>
      <c r="E8" s="9">
        <f>новое!E8-старое!E8</f>
        <v>17</v>
      </c>
      <c r="F8" s="9">
        <f>новое!F8-старое!F8</f>
        <v>39</v>
      </c>
      <c r="G8" s="9">
        <f t="shared" si="1"/>
        <v>56</v>
      </c>
      <c r="H8" s="8">
        <v>204</v>
      </c>
      <c r="I8" s="8">
        <f t="shared" si="2"/>
        <v>420.11351999999999</v>
      </c>
      <c r="J8" s="8">
        <f t="shared" si="3"/>
        <v>1108.3503600000001</v>
      </c>
      <c r="K8" s="8">
        <f t="shared" si="4"/>
        <v>1528.5</v>
      </c>
    </row>
    <row r="9" spans="1:11" x14ac:dyDescent="0.25">
      <c r="A9" s="6">
        <v>4</v>
      </c>
      <c r="B9" s="7" t="s">
        <v>4</v>
      </c>
      <c r="C9" s="8">
        <f t="shared" si="5"/>
        <v>121.14</v>
      </c>
      <c r="D9" s="8">
        <f t="shared" si="6"/>
        <v>139.31</v>
      </c>
      <c r="E9" s="9">
        <f>новое!E9-старое!E9</f>
        <v>2</v>
      </c>
      <c r="F9" s="9">
        <f>новое!F9-старое!F9</f>
        <v>5</v>
      </c>
      <c r="G9" s="9">
        <f t="shared" si="1"/>
        <v>7</v>
      </c>
      <c r="H9" s="8">
        <v>204</v>
      </c>
      <c r="I9" s="8">
        <f t="shared" si="2"/>
        <v>49.42512</v>
      </c>
      <c r="J9" s="8">
        <f t="shared" si="3"/>
        <v>142.09620000000001</v>
      </c>
      <c r="K9" s="8">
        <f t="shared" si="4"/>
        <v>191.5</v>
      </c>
    </row>
    <row r="10" spans="1:11" x14ac:dyDescent="0.25">
      <c r="A10" s="6">
        <v>5</v>
      </c>
      <c r="B10" s="7" t="s">
        <v>5</v>
      </c>
      <c r="C10" s="8">
        <f t="shared" si="5"/>
        <v>121.14</v>
      </c>
      <c r="D10" s="8">
        <f t="shared" si="6"/>
        <v>139.31</v>
      </c>
      <c r="E10" s="9">
        <f>новое!E10-старое!E10</f>
        <v>0</v>
      </c>
      <c r="F10" s="9">
        <f>новое!F10-старое!F10</f>
        <v>0</v>
      </c>
      <c r="G10" s="9">
        <f t="shared" si="1"/>
        <v>0</v>
      </c>
      <c r="H10" s="8">
        <v>204</v>
      </c>
      <c r="I10" s="8">
        <f t="shared" si="2"/>
        <v>0</v>
      </c>
      <c r="J10" s="8">
        <f t="shared" si="3"/>
        <v>0</v>
      </c>
      <c r="K10" s="8">
        <f t="shared" si="4"/>
        <v>0</v>
      </c>
    </row>
    <row r="11" spans="1:11" x14ac:dyDescent="0.25">
      <c r="A11" s="6">
        <v>6</v>
      </c>
      <c r="B11" s="7" t="s">
        <v>6</v>
      </c>
      <c r="C11" s="8">
        <f t="shared" si="5"/>
        <v>121.14</v>
      </c>
      <c r="D11" s="8">
        <f t="shared" si="6"/>
        <v>139.31</v>
      </c>
      <c r="E11" s="9">
        <f>новое!E11-старое!E11</f>
        <v>2</v>
      </c>
      <c r="F11" s="9">
        <f>новое!F11-старое!F11</f>
        <v>5</v>
      </c>
      <c r="G11" s="9">
        <f t="shared" si="1"/>
        <v>7</v>
      </c>
      <c r="H11" s="8">
        <v>204</v>
      </c>
      <c r="I11" s="8">
        <f t="shared" si="2"/>
        <v>49.42512</v>
      </c>
      <c r="J11" s="8">
        <f t="shared" si="3"/>
        <v>142.09620000000001</v>
      </c>
      <c r="K11" s="8">
        <f t="shared" si="4"/>
        <v>191.5</v>
      </c>
    </row>
    <row r="12" spans="1:11" x14ac:dyDescent="0.25">
      <c r="A12" s="6">
        <v>7</v>
      </c>
      <c r="B12" s="7" t="s">
        <v>7</v>
      </c>
      <c r="C12" s="8">
        <f t="shared" si="5"/>
        <v>121.14</v>
      </c>
      <c r="D12" s="8">
        <f t="shared" si="6"/>
        <v>139.31</v>
      </c>
      <c r="E12" s="9">
        <f>новое!E12-старое!E12</f>
        <v>3</v>
      </c>
      <c r="F12" s="9">
        <f>новое!F12-старое!F12</f>
        <v>11</v>
      </c>
      <c r="G12" s="9">
        <f t="shared" si="1"/>
        <v>14</v>
      </c>
      <c r="H12" s="8">
        <v>204</v>
      </c>
      <c r="I12" s="8">
        <f t="shared" si="2"/>
        <v>74.137680000000003</v>
      </c>
      <c r="J12" s="8">
        <f t="shared" si="3"/>
        <v>312.61164000000002</v>
      </c>
      <c r="K12" s="8">
        <f t="shared" si="4"/>
        <v>386.7</v>
      </c>
    </row>
    <row r="13" spans="1:11" x14ac:dyDescent="0.25">
      <c r="A13" s="6">
        <v>8</v>
      </c>
      <c r="B13" s="7" t="s">
        <v>9</v>
      </c>
      <c r="C13" s="8">
        <f t="shared" si="5"/>
        <v>121.14</v>
      </c>
      <c r="D13" s="8">
        <f t="shared" si="6"/>
        <v>139.31</v>
      </c>
      <c r="E13" s="9">
        <f>новое!E13-старое!E13</f>
        <v>6</v>
      </c>
      <c r="F13" s="9">
        <f>новое!F13-старое!F13</f>
        <v>10</v>
      </c>
      <c r="G13" s="9">
        <f t="shared" si="1"/>
        <v>16</v>
      </c>
      <c r="H13" s="8">
        <v>204</v>
      </c>
      <c r="I13" s="8">
        <f t="shared" si="2"/>
        <v>148.27536000000001</v>
      </c>
      <c r="J13" s="8">
        <f t="shared" si="3"/>
        <v>284.19240000000002</v>
      </c>
      <c r="K13" s="8">
        <f t="shared" si="4"/>
        <v>432.5</v>
      </c>
    </row>
    <row r="14" spans="1:11" x14ac:dyDescent="0.25">
      <c r="A14" s="6">
        <v>9</v>
      </c>
      <c r="B14" s="7" t="s">
        <v>10</v>
      </c>
      <c r="C14" s="8">
        <f t="shared" si="5"/>
        <v>121.14</v>
      </c>
      <c r="D14" s="8">
        <f t="shared" si="6"/>
        <v>139.31</v>
      </c>
      <c r="E14" s="9">
        <f>новое!E14-старое!E14</f>
        <v>5</v>
      </c>
      <c r="F14" s="9">
        <f>новое!F14-старое!F14</f>
        <v>3</v>
      </c>
      <c r="G14" s="9">
        <f t="shared" si="1"/>
        <v>8</v>
      </c>
      <c r="H14" s="8">
        <v>204</v>
      </c>
      <c r="I14" s="8">
        <f t="shared" si="2"/>
        <v>123.56280000000001</v>
      </c>
      <c r="J14" s="8">
        <f t="shared" si="3"/>
        <v>85.257720000000006</v>
      </c>
      <c r="K14" s="8">
        <f t="shared" si="4"/>
        <v>208.8</v>
      </c>
    </row>
    <row r="15" spans="1:11" x14ac:dyDescent="0.25">
      <c r="A15" s="6">
        <v>10</v>
      </c>
      <c r="B15" s="7" t="s">
        <v>11</v>
      </c>
      <c r="C15" s="8">
        <f t="shared" si="5"/>
        <v>121.14</v>
      </c>
      <c r="D15" s="8">
        <f t="shared" si="6"/>
        <v>139.31</v>
      </c>
      <c r="E15" s="9">
        <f>новое!E15-старое!E15</f>
        <v>0</v>
      </c>
      <c r="F15" s="9">
        <f>новое!F15-старое!F15</f>
        <v>2</v>
      </c>
      <c r="G15" s="9">
        <f t="shared" si="1"/>
        <v>2</v>
      </c>
      <c r="H15" s="8">
        <v>204</v>
      </c>
      <c r="I15" s="8">
        <f t="shared" si="2"/>
        <v>0</v>
      </c>
      <c r="J15" s="8">
        <f t="shared" si="3"/>
        <v>56.838480000000004</v>
      </c>
      <c r="K15" s="8">
        <f t="shared" si="4"/>
        <v>56.8</v>
      </c>
    </row>
    <row r="16" spans="1:11" x14ac:dyDescent="0.25">
      <c r="A16" s="6">
        <v>11</v>
      </c>
      <c r="B16" s="7" t="s">
        <v>12</v>
      </c>
      <c r="C16" s="8">
        <f t="shared" si="5"/>
        <v>121.14</v>
      </c>
      <c r="D16" s="8">
        <f t="shared" si="6"/>
        <v>139.31</v>
      </c>
      <c r="E16" s="9">
        <f>новое!E16-старое!E16</f>
        <v>2</v>
      </c>
      <c r="F16" s="9">
        <f>новое!F16-старое!F16</f>
        <v>2</v>
      </c>
      <c r="G16" s="9">
        <f t="shared" si="1"/>
        <v>4</v>
      </c>
      <c r="H16" s="8">
        <v>204</v>
      </c>
      <c r="I16" s="8">
        <f t="shared" si="2"/>
        <v>49.42512</v>
      </c>
      <c r="J16" s="8">
        <f t="shared" si="3"/>
        <v>56.838480000000004</v>
      </c>
      <c r="K16" s="8">
        <f t="shared" si="4"/>
        <v>106.3</v>
      </c>
    </row>
    <row r="17" spans="1:11" x14ac:dyDescent="0.25">
      <c r="A17" s="6">
        <v>12</v>
      </c>
      <c r="B17" s="7" t="s">
        <v>14</v>
      </c>
      <c r="C17" s="8">
        <f t="shared" si="5"/>
        <v>121.14</v>
      </c>
      <c r="D17" s="8">
        <f t="shared" si="6"/>
        <v>139.31</v>
      </c>
      <c r="E17" s="9">
        <f>новое!E17-старое!E17</f>
        <v>5</v>
      </c>
      <c r="F17" s="9">
        <f>новое!F17-старое!F17</f>
        <v>6</v>
      </c>
      <c r="G17" s="9">
        <f t="shared" si="1"/>
        <v>11</v>
      </c>
      <c r="H17" s="8">
        <v>204</v>
      </c>
      <c r="I17" s="8">
        <f t="shared" si="2"/>
        <v>123.56280000000001</v>
      </c>
      <c r="J17" s="8">
        <f t="shared" si="3"/>
        <v>170.51544000000001</v>
      </c>
      <c r="K17" s="8">
        <f t="shared" si="4"/>
        <v>294.10000000000002</v>
      </c>
    </row>
    <row r="18" spans="1:11" x14ac:dyDescent="0.25">
      <c r="A18" s="6">
        <v>13</v>
      </c>
      <c r="B18" s="7" t="s">
        <v>16</v>
      </c>
      <c r="C18" s="8">
        <f t="shared" si="5"/>
        <v>121.14</v>
      </c>
      <c r="D18" s="8">
        <f t="shared" si="6"/>
        <v>139.31</v>
      </c>
      <c r="E18" s="9">
        <f>новое!E18-старое!E18</f>
        <v>0</v>
      </c>
      <c r="F18" s="9">
        <f>новое!F18-старое!F18</f>
        <v>1</v>
      </c>
      <c r="G18" s="9">
        <f t="shared" si="1"/>
        <v>1</v>
      </c>
      <c r="H18" s="8">
        <v>204</v>
      </c>
      <c r="I18" s="8">
        <f t="shared" si="2"/>
        <v>0</v>
      </c>
      <c r="J18" s="8">
        <f t="shared" si="3"/>
        <v>28.419240000000002</v>
      </c>
      <c r="K18" s="8">
        <f t="shared" si="4"/>
        <v>28.4</v>
      </c>
    </row>
    <row r="19" spans="1:11" x14ac:dyDescent="0.25">
      <c r="A19" s="6">
        <v>14</v>
      </c>
      <c r="B19" s="7" t="s">
        <v>17</v>
      </c>
      <c r="C19" s="8">
        <f t="shared" si="5"/>
        <v>121.14</v>
      </c>
      <c r="D19" s="8">
        <f t="shared" si="6"/>
        <v>139.31</v>
      </c>
      <c r="E19" s="9">
        <f>новое!E19-старое!E19</f>
        <v>0</v>
      </c>
      <c r="F19" s="9">
        <f>новое!F19-старое!F19</f>
        <v>0</v>
      </c>
      <c r="G19" s="9">
        <f t="shared" si="1"/>
        <v>0</v>
      </c>
      <c r="H19" s="8">
        <v>204</v>
      </c>
      <c r="I19" s="8">
        <f t="shared" si="2"/>
        <v>0</v>
      </c>
      <c r="J19" s="8">
        <f t="shared" si="3"/>
        <v>0</v>
      </c>
      <c r="K19" s="8">
        <f t="shared" si="4"/>
        <v>0</v>
      </c>
    </row>
    <row r="20" spans="1:11" x14ac:dyDescent="0.25">
      <c r="A20" s="6">
        <v>15</v>
      </c>
      <c r="B20" s="7" t="s">
        <v>18</v>
      </c>
      <c r="C20" s="8">
        <f t="shared" si="5"/>
        <v>121.14</v>
      </c>
      <c r="D20" s="8">
        <f t="shared" si="6"/>
        <v>139.31</v>
      </c>
      <c r="E20" s="9">
        <f>новое!E20-старое!E20</f>
        <v>0</v>
      </c>
      <c r="F20" s="9">
        <f>новое!F20-старое!F20</f>
        <v>0</v>
      </c>
      <c r="G20" s="9">
        <f t="shared" si="1"/>
        <v>0</v>
      </c>
      <c r="H20" s="8">
        <v>204</v>
      </c>
      <c r="I20" s="8">
        <f t="shared" si="2"/>
        <v>0</v>
      </c>
      <c r="J20" s="8">
        <f t="shared" si="3"/>
        <v>0</v>
      </c>
      <c r="K20" s="8">
        <f t="shared" si="4"/>
        <v>0</v>
      </c>
    </row>
    <row r="21" spans="1:11" x14ac:dyDescent="0.25">
      <c r="A21" s="6">
        <v>16</v>
      </c>
      <c r="B21" s="7" t="s">
        <v>19</v>
      </c>
      <c r="C21" s="8">
        <f t="shared" si="5"/>
        <v>121.14</v>
      </c>
      <c r="D21" s="8">
        <f t="shared" si="6"/>
        <v>139.31</v>
      </c>
      <c r="E21" s="9">
        <f>новое!E21-старое!E21</f>
        <v>11</v>
      </c>
      <c r="F21" s="9">
        <f>новое!F21-старое!F21</f>
        <v>9</v>
      </c>
      <c r="G21" s="9">
        <f t="shared" si="1"/>
        <v>20</v>
      </c>
      <c r="H21" s="8">
        <v>204</v>
      </c>
      <c r="I21" s="8">
        <f t="shared" si="2"/>
        <v>271.83815999999996</v>
      </c>
      <c r="J21" s="8">
        <f t="shared" si="3"/>
        <v>255.77315999999999</v>
      </c>
      <c r="K21" s="8">
        <f t="shared" si="4"/>
        <v>527.6</v>
      </c>
    </row>
    <row r="22" spans="1:11" x14ac:dyDescent="0.25">
      <c r="A22" s="6">
        <v>17</v>
      </c>
      <c r="B22" s="7" t="s">
        <v>22</v>
      </c>
      <c r="C22" s="8">
        <f t="shared" si="5"/>
        <v>121.14</v>
      </c>
      <c r="D22" s="8">
        <f t="shared" si="6"/>
        <v>139.31</v>
      </c>
      <c r="E22" s="9">
        <f>новое!E22-старое!E22</f>
        <v>3</v>
      </c>
      <c r="F22" s="9">
        <f>новое!F22-старое!F22</f>
        <v>2</v>
      </c>
      <c r="G22" s="9">
        <f t="shared" si="1"/>
        <v>5</v>
      </c>
      <c r="H22" s="8">
        <v>204</v>
      </c>
      <c r="I22" s="8">
        <f t="shared" si="2"/>
        <v>74.137680000000003</v>
      </c>
      <c r="J22" s="8">
        <f t="shared" si="3"/>
        <v>56.838480000000004</v>
      </c>
      <c r="K22" s="8">
        <f t="shared" si="4"/>
        <v>131</v>
      </c>
    </row>
    <row r="23" spans="1:11" x14ac:dyDescent="0.25">
      <c r="A23" s="6">
        <v>18</v>
      </c>
      <c r="B23" s="7" t="s">
        <v>24</v>
      </c>
      <c r="C23" s="8">
        <f t="shared" si="5"/>
        <v>121.14</v>
      </c>
      <c r="D23" s="8">
        <f t="shared" si="6"/>
        <v>139.31</v>
      </c>
      <c r="E23" s="9">
        <f>новое!E23-старое!E23</f>
        <v>2</v>
      </c>
      <c r="F23" s="9">
        <f>новое!F23-старое!F23</f>
        <v>3</v>
      </c>
      <c r="G23" s="9">
        <f t="shared" si="1"/>
        <v>5</v>
      </c>
      <c r="H23" s="8">
        <v>204</v>
      </c>
      <c r="I23" s="8">
        <f t="shared" si="2"/>
        <v>49.42512</v>
      </c>
      <c r="J23" s="8">
        <f t="shared" si="3"/>
        <v>85.257720000000006</v>
      </c>
      <c r="K23" s="8">
        <f t="shared" si="4"/>
        <v>134.69999999999999</v>
      </c>
    </row>
    <row r="24" spans="1:11" x14ac:dyDescent="0.25">
      <c r="A24" s="6">
        <v>19</v>
      </c>
      <c r="B24" s="7" t="s">
        <v>27</v>
      </c>
      <c r="C24" s="8">
        <f t="shared" si="5"/>
        <v>121.14</v>
      </c>
      <c r="D24" s="8">
        <f t="shared" si="6"/>
        <v>139.31</v>
      </c>
      <c r="E24" s="9">
        <f>новое!E24-старое!E24</f>
        <v>1</v>
      </c>
      <c r="F24" s="9">
        <f>новое!F24-старое!F24</f>
        <v>3</v>
      </c>
      <c r="G24" s="9">
        <f t="shared" si="1"/>
        <v>4</v>
      </c>
      <c r="H24" s="8">
        <v>204</v>
      </c>
      <c r="I24" s="8">
        <f t="shared" si="2"/>
        <v>24.71256</v>
      </c>
      <c r="J24" s="8">
        <f t="shared" si="3"/>
        <v>85.257720000000006</v>
      </c>
      <c r="K24" s="8">
        <f t="shared" si="4"/>
        <v>110</v>
      </c>
    </row>
    <row r="25" spans="1:11" x14ac:dyDescent="0.25">
      <c r="A25" s="6">
        <v>20</v>
      </c>
      <c r="B25" s="7" t="s">
        <v>28</v>
      </c>
      <c r="C25" s="8">
        <f t="shared" si="5"/>
        <v>121.14</v>
      </c>
      <c r="D25" s="8">
        <f t="shared" si="6"/>
        <v>139.31</v>
      </c>
      <c r="E25" s="9">
        <f>новое!E25-старое!E25</f>
        <v>0</v>
      </c>
      <c r="F25" s="9">
        <f>новое!F25-старое!F25</f>
        <v>1</v>
      </c>
      <c r="G25" s="9">
        <f t="shared" si="1"/>
        <v>1</v>
      </c>
      <c r="H25" s="8">
        <v>204</v>
      </c>
      <c r="I25" s="8">
        <f t="shared" si="2"/>
        <v>0</v>
      </c>
      <c r="J25" s="8">
        <f t="shared" si="3"/>
        <v>28.419240000000002</v>
      </c>
      <c r="K25" s="8">
        <f t="shared" si="4"/>
        <v>28.4</v>
      </c>
    </row>
    <row r="26" spans="1:11" x14ac:dyDescent="0.25">
      <c r="A26" s="6">
        <v>21</v>
      </c>
      <c r="B26" s="7" t="s">
        <v>29</v>
      </c>
      <c r="C26" s="8">
        <f t="shared" si="5"/>
        <v>121.14</v>
      </c>
      <c r="D26" s="8">
        <f t="shared" si="6"/>
        <v>139.31</v>
      </c>
      <c r="E26" s="9">
        <f>новое!E26-старое!E26</f>
        <v>0</v>
      </c>
      <c r="F26" s="9">
        <f>новое!F26-старое!F26</f>
        <v>0</v>
      </c>
      <c r="G26" s="9">
        <f t="shared" si="1"/>
        <v>0</v>
      </c>
      <c r="H26" s="8">
        <v>204</v>
      </c>
      <c r="I26" s="8">
        <f t="shared" si="2"/>
        <v>0</v>
      </c>
      <c r="J26" s="8">
        <f t="shared" si="3"/>
        <v>0</v>
      </c>
      <c r="K26" s="8">
        <f t="shared" si="4"/>
        <v>0</v>
      </c>
    </row>
    <row r="27" spans="1:11" x14ac:dyDescent="0.25">
      <c r="A27" s="6">
        <v>22</v>
      </c>
      <c r="B27" s="7" t="s">
        <v>30</v>
      </c>
      <c r="C27" s="8">
        <f t="shared" si="5"/>
        <v>121.14</v>
      </c>
      <c r="D27" s="8">
        <f t="shared" si="6"/>
        <v>139.31</v>
      </c>
      <c r="E27" s="9">
        <f>новое!E27-старое!E27</f>
        <v>0</v>
      </c>
      <c r="F27" s="9">
        <f>новое!F27-старое!F27</f>
        <v>3</v>
      </c>
      <c r="G27" s="9">
        <f t="shared" si="1"/>
        <v>3</v>
      </c>
      <c r="H27" s="8">
        <v>204</v>
      </c>
      <c r="I27" s="8">
        <f t="shared" si="2"/>
        <v>0</v>
      </c>
      <c r="J27" s="8">
        <f t="shared" si="3"/>
        <v>85.257720000000006</v>
      </c>
      <c r="K27" s="8">
        <f t="shared" si="4"/>
        <v>85.3</v>
      </c>
    </row>
    <row r="28" spans="1:11" x14ac:dyDescent="0.25">
      <c r="A28" s="6">
        <v>23</v>
      </c>
      <c r="B28" s="7" t="s">
        <v>31</v>
      </c>
      <c r="C28" s="8">
        <f t="shared" si="5"/>
        <v>121.14</v>
      </c>
      <c r="D28" s="8">
        <f t="shared" si="6"/>
        <v>139.31</v>
      </c>
      <c r="E28" s="9">
        <f>новое!E28-старое!E28</f>
        <v>2</v>
      </c>
      <c r="F28" s="9">
        <f>новое!F28-старое!F28</f>
        <v>5</v>
      </c>
      <c r="G28" s="9">
        <f t="shared" si="1"/>
        <v>7</v>
      </c>
      <c r="H28" s="8">
        <v>204</v>
      </c>
      <c r="I28" s="8">
        <f t="shared" si="2"/>
        <v>49.42512</v>
      </c>
      <c r="J28" s="8">
        <f t="shared" si="3"/>
        <v>142.09620000000001</v>
      </c>
      <c r="K28" s="8">
        <f t="shared" si="4"/>
        <v>191.5</v>
      </c>
    </row>
    <row r="29" spans="1:11" x14ac:dyDescent="0.25">
      <c r="A29" s="6">
        <v>24</v>
      </c>
      <c r="B29" s="7" t="s">
        <v>32</v>
      </c>
      <c r="C29" s="8">
        <f t="shared" si="5"/>
        <v>121.14</v>
      </c>
      <c r="D29" s="8">
        <f t="shared" si="6"/>
        <v>139.31</v>
      </c>
      <c r="E29" s="9">
        <f>новое!E29-старое!E29</f>
        <v>0</v>
      </c>
      <c r="F29" s="9">
        <f>новое!F29-старое!F29</f>
        <v>4</v>
      </c>
      <c r="G29" s="9">
        <f t="shared" si="1"/>
        <v>4</v>
      </c>
      <c r="H29" s="8">
        <v>204</v>
      </c>
      <c r="I29" s="8">
        <f t="shared" si="2"/>
        <v>0</v>
      </c>
      <c r="J29" s="8">
        <f t="shared" si="3"/>
        <v>113.67696000000001</v>
      </c>
      <c r="K29" s="8">
        <f t="shared" si="4"/>
        <v>113.7</v>
      </c>
    </row>
    <row r="30" spans="1:11" x14ac:dyDescent="0.25">
      <c r="A30" s="6">
        <v>25</v>
      </c>
      <c r="B30" s="7" t="s">
        <v>33</v>
      </c>
      <c r="C30" s="8">
        <f t="shared" si="5"/>
        <v>121.14</v>
      </c>
      <c r="D30" s="8">
        <f t="shared" si="6"/>
        <v>139.31</v>
      </c>
      <c r="E30" s="9">
        <f>новое!E30-старое!E30</f>
        <v>0</v>
      </c>
      <c r="F30" s="9">
        <f>новое!F30-старое!F30</f>
        <v>1</v>
      </c>
      <c r="G30" s="9">
        <f t="shared" si="1"/>
        <v>1</v>
      </c>
      <c r="H30" s="8">
        <v>204</v>
      </c>
      <c r="I30" s="8">
        <f t="shared" si="2"/>
        <v>0</v>
      </c>
      <c r="J30" s="8">
        <f t="shared" si="3"/>
        <v>28.419240000000002</v>
      </c>
      <c r="K30" s="8">
        <f t="shared" si="4"/>
        <v>28.4</v>
      </c>
    </row>
    <row r="31" spans="1:11" x14ac:dyDescent="0.25">
      <c r="A31" s="6">
        <v>26</v>
      </c>
      <c r="B31" s="7" t="s">
        <v>34</v>
      </c>
      <c r="C31" s="8">
        <f t="shared" si="5"/>
        <v>121.14</v>
      </c>
      <c r="D31" s="8">
        <f t="shared" si="6"/>
        <v>139.31</v>
      </c>
      <c r="E31" s="9">
        <f>новое!E31-старое!E31</f>
        <v>0</v>
      </c>
      <c r="F31" s="9">
        <f>новое!F31-старое!F31</f>
        <v>1</v>
      </c>
      <c r="G31" s="9">
        <f t="shared" si="1"/>
        <v>1</v>
      </c>
      <c r="H31" s="8">
        <v>204</v>
      </c>
      <c r="I31" s="8">
        <f t="shared" si="2"/>
        <v>0</v>
      </c>
      <c r="J31" s="8">
        <f t="shared" si="3"/>
        <v>28.419240000000002</v>
      </c>
      <c r="K31" s="8">
        <f t="shared" si="4"/>
        <v>28.4</v>
      </c>
    </row>
    <row r="32" spans="1:11" x14ac:dyDescent="0.25">
      <c r="A32" s="6">
        <v>27</v>
      </c>
      <c r="B32" s="7" t="s">
        <v>37</v>
      </c>
      <c r="C32" s="8">
        <f t="shared" si="5"/>
        <v>121.14</v>
      </c>
      <c r="D32" s="8">
        <f t="shared" si="6"/>
        <v>139.31</v>
      </c>
      <c r="E32" s="9">
        <f>новое!E32-старое!E32</f>
        <v>2</v>
      </c>
      <c r="F32" s="9">
        <f>новое!F32-старое!F32</f>
        <v>1</v>
      </c>
      <c r="G32" s="9">
        <f t="shared" si="1"/>
        <v>3</v>
      </c>
      <c r="H32" s="8">
        <v>204</v>
      </c>
      <c r="I32" s="8">
        <f t="shared" si="2"/>
        <v>49.42512</v>
      </c>
      <c r="J32" s="8">
        <f t="shared" si="3"/>
        <v>28.419240000000002</v>
      </c>
      <c r="K32" s="8">
        <f t="shared" si="4"/>
        <v>77.8</v>
      </c>
    </row>
    <row r="33" spans="1:11" x14ac:dyDescent="0.25">
      <c r="A33" s="6">
        <v>28</v>
      </c>
      <c r="B33" s="7" t="s">
        <v>38</v>
      </c>
      <c r="C33" s="8">
        <f t="shared" si="5"/>
        <v>121.14</v>
      </c>
      <c r="D33" s="8">
        <f t="shared" si="6"/>
        <v>139.31</v>
      </c>
      <c r="E33" s="9">
        <f>новое!E33-старое!E33</f>
        <v>6</v>
      </c>
      <c r="F33" s="9">
        <f>новое!F33-старое!F33</f>
        <v>7</v>
      </c>
      <c r="G33" s="9">
        <f t="shared" si="1"/>
        <v>13</v>
      </c>
      <c r="H33" s="8">
        <v>204</v>
      </c>
      <c r="I33" s="8">
        <f t="shared" si="2"/>
        <v>148.27536000000001</v>
      </c>
      <c r="J33" s="8">
        <f t="shared" si="3"/>
        <v>198.93467999999999</v>
      </c>
      <c r="K33" s="8">
        <f t="shared" si="4"/>
        <v>347.2</v>
      </c>
    </row>
    <row r="34" spans="1:11" x14ac:dyDescent="0.25">
      <c r="A34" s="6">
        <v>29</v>
      </c>
      <c r="B34" s="7" t="s">
        <v>39</v>
      </c>
      <c r="C34" s="8">
        <f t="shared" si="5"/>
        <v>121.14</v>
      </c>
      <c r="D34" s="8">
        <f t="shared" si="6"/>
        <v>139.31</v>
      </c>
      <c r="E34" s="9">
        <f>новое!E34-старое!E34</f>
        <v>7</v>
      </c>
      <c r="F34" s="9">
        <f>новое!F34-старое!F34</f>
        <v>9</v>
      </c>
      <c r="G34" s="9">
        <f t="shared" si="1"/>
        <v>16</v>
      </c>
      <c r="H34" s="8">
        <v>204</v>
      </c>
      <c r="I34" s="8">
        <f t="shared" si="2"/>
        <v>172.98792</v>
      </c>
      <c r="J34" s="8">
        <f t="shared" si="3"/>
        <v>255.77315999999999</v>
      </c>
      <c r="K34" s="8">
        <f t="shared" si="4"/>
        <v>428.8</v>
      </c>
    </row>
    <row r="35" spans="1:11" x14ac:dyDescent="0.25">
      <c r="A35" s="6">
        <v>30</v>
      </c>
      <c r="B35" s="7" t="s">
        <v>40</v>
      </c>
      <c r="C35" s="8">
        <f t="shared" si="5"/>
        <v>121.14</v>
      </c>
      <c r="D35" s="8">
        <f t="shared" si="6"/>
        <v>139.31</v>
      </c>
      <c r="E35" s="9">
        <f>новое!E35-старое!E35</f>
        <v>3</v>
      </c>
      <c r="F35" s="9">
        <f>новое!F35-старое!F35</f>
        <v>8</v>
      </c>
      <c r="G35" s="9">
        <f t="shared" si="1"/>
        <v>11</v>
      </c>
      <c r="H35" s="8">
        <v>204</v>
      </c>
      <c r="I35" s="8">
        <f t="shared" si="2"/>
        <v>74.137680000000003</v>
      </c>
      <c r="J35" s="8">
        <f t="shared" si="3"/>
        <v>227.35392000000002</v>
      </c>
      <c r="K35" s="8">
        <f t="shared" si="4"/>
        <v>301.5</v>
      </c>
    </row>
    <row r="36" spans="1:11" x14ac:dyDescent="0.25">
      <c r="A36" s="6">
        <v>31</v>
      </c>
      <c r="B36" s="7" t="s">
        <v>41</v>
      </c>
      <c r="C36" s="8">
        <f>$C$6</f>
        <v>121.14</v>
      </c>
      <c r="D36" s="8">
        <f t="shared" si="6"/>
        <v>139.31</v>
      </c>
      <c r="E36" s="9">
        <f>новое!E36-старое!E36</f>
        <v>2</v>
      </c>
      <c r="F36" s="9">
        <f>новое!F36-старое!F36</f>
        <v>4</v>
      </c>
      <c r="G36" s="9">
        <f t="shared" si="1"/>
        <v>6</v>
      </c>
      <c r="H36" s="8">
        <v>204</v>
      </c>
      <c r="I36" s="8">
        <f t="shared" si="2"/>
        <v>49.42512</v>
      </c>
      <c r="J36" s="8">
        <f t="shared" si="3"/>
        <v>113.67696000000001</v>
      </c>
      <c r="K36" s="8">
        <f t="shared" si="4"/>
        <v>163.1</v>
      </c>
    </row>
    <row r="37" spans="1:11" x14ac:dyDescent="0.25">
      <c r="A37" s="3" t="s">
        <v>49</v>
      </c>
      <c r="B37" s="4"/>
      <c r="C37" s="5" t="s">
        <v>52</v>
      </c>
      <c r="D37" s="5" t="s">
        <v>52</v>
      </c>
      <c r="E37" s="5">
        <f>SUM(E38:E48)</f>
        <v>33</v>
      </c>
      <c r="F37" s="5">
        <f>SUM(F38:F48)</f>
        <v>79</v>
      </c>
      <c r="G37" s="5">
        <f t="shared" ref="G37" si="7">SUM(G38:G48)</f>
        <v>112</v>
      </c>
      <c r="H37" s="5" t="s">
        <v>52</v>
      </c>
      <c r="I37" s="5">
        <f>SUM(I38:I48)</f>
        <v>891.85536000000013</v>
      </c>
      <c r="J37" s="5">
        <f t="shared" ref="J37" si="8">SUM(J38:J48)</f>
        <v>2460.26856</v>
      </c>
      <c r="K37" s="8">
        <f>SUM(K38:K48)</f>
        <v>3352.1</v>
      </c>
    </row>
    <row r="38" spans="1:11" x14ac:dyDescent="0.25">
      <c r="A38" s="6">
        <v>32</v>
      </c>
      <c r="B38" s="7" t="s">
        <v>1</v>
      </c>
      <c r="C38" s="8">
        <v>132.47999999999999</v>
      </c>
      <c r="D38" s="8">
        <v>152.66</v>
      </c>
      <c r="E38" s="9">
        <f>новое!E38-старое!E38</f>
        <v>19</v>
      </c>
      <c r="F38" s="9">
        <f>новое!F38-старое!F38</f>
        <v>43</v>
      </c>
      <c r="G38" s="9">
        <f t="shared" si="1"/>
        <v>62</v>
      </c>
      <c r="H38" s="8">
        <v>204</v>
      </c>
      <c r="I38" s="8">
        <f t="shared" ref="I38:I48" si="9">(E38*C38*H38)/1000</f>
        <v>513.49248</v>
      </c>
      <c r="J38" s="8">
        <f t="shared" ref="J38:J48" si="10">(F38*H38*D38)/1000</f>
        <v>1339.1335200000001</v>
      </c>
      <c r="K38" s="8">
        <f t="shared" si="4"/>
        <v>1852.6</v>
      </c>
    </row>
    <row r="39" spans="1:11" x14ac:dyDescent="0.25">
      <c r="A39" s="6">
        <v>33</v>
      </c>
      <c r="B39" s="7" t="s">
        <v>8</v>
      </c>
      <c r="C39" s="8">
        <f>$C$38</f>
        <v>132.47999999999999</v>
      </c>
      <c r="D39" s="8">
        <f>$D$38</f>
        <v>152.66</v>
      </c>
      <c r="E39" s="9">
        <f>новое!E39-старое!E39</f>
        <v>3</v>
      </c>
      <c r="F39" s="9">
        <f>новое!F39-старое!F39</f>
        <v>5</v>
      </c>
      <c r="G39" s="9">
        <f t="shared" si="1"/>
        <v>8</v>
      </c>
      <c r="H39" s="8">
        <v>204</v>
      </c>
      <c r="I39" s="8">
        <f t="shared" si="9"/>
        <v>81.077759999999998</v>
      </c>
      <c r="J39" s="8">
        <f t="shared" si="10"/>
        <v>155.71319999999997</v>
      </c>
      <c r="K39" s="8">
        <f t="shared" si="4"/>
        <v>236.8</v>
      </c>
    </row>
    <row r="40" spans="1:11" x14ac:dyDescent="0.25">
      <c r="A40" s="6">
        <v>34</v>
      </c>
      <c r="B40" s="7" t="s">
        <v>13</v>
      </c>
      <c r="C40" s="8">
        <f t="shared" ref="C40:C48" si="11">$C$38</f>
        <v>132.47999999999999</v>
      </c>
      <c r="D40" s="8">
        <f t="shared" ref="D40:D48" si="12">$D$38</f>
        <v>152.66</v>
      </c>
      <c r="E40" s="9">
        <f>новое!E40-старое!E40</f>
        <v>2</v>
      </c>
      <c r="F40" s="9">
        <f>новое!F40-старое!F40</f>
        <v>2</v>
      </c>
      <c r="G40" s="9">
        <f t="shared" si="1"/>
        <v>4</v>
      </c>
      <c r="H40" s="8">
        <v>204</v>
      </c>
      <c r="I40" s="8">
        <f t="shared" si="9"/>
        <v>54.051839999999999</v>
      </c>
      <c r="J40" s="8">
        <f t="shared" si="10"/>
        <v>62.28528</v>
      </c>
      <c r="K40" s="8">
        <f t="shared" si="4"/>
        <v>116.3</v>
      </c>
    </row>
    <row r="41" spans="1:11" x14ac:dyDescent="0.25">
      <c r="A41" s="6">
        <v>35</v>
      </c>
      <c r="B41" s="7" t="s">
        <v>15</v>
      </c>
      <c r="C41" s="8">
        <f t="shared" si="11"/>
        <v>132.47999999999999</v>
      </c>
      <c r="D41" s="8">
        <f t="shared" si="12"/>
        <v>152.66</v>
      </c>
      <c r="E41" s="9">
        <f>новое!E41-старое!E41</f>
        <v>4</v>
      </c>
      <c r="F41" s="9">
        <f>новое!F41-старое!F41</f>
        <v>4</v>
      </c>
      <c r="G41" s="9">
        <f t="shared" si="1"/>
        <v>8</v>
      </c>
      <c r="H41" s="8">
        <v>204</v>
      </c>
      <c r="I41" s="8">
        <f t="shared" si="9"/>
        <v>108.10368</v>
      </c>
      <c r="J41" s="8">
        <f t="shared" si="10"/>
        <v>124.57056</v>
      </c>
      <c r="K41" s="8">
        <f t="shared" si="4"/>
        <v>232.7</v>
      </c>
    </row>
    <row r="42" spans="1:11" ht="30" x14ac:dyDescent="0.25">
      <c r="A42" s="6">
        <v>36</v>
      </c>
      <c r="B42" s="10" t="s">
        <v>20</v>
      </c>
      <c r="C42" s="8">
        <f t="shared" si="11"/>
        <v>132.47999999999999</v>
      </c>
      <c r="D42" s="8">
        <f t="shared" si="12"/>
        <v>152.66</v>
      </c>
      <c r="E42" s="9">
        <f>новое!E42-старое!E42</f>
        <v>1</v>
      </c>
      <c r="F42" s="9">
        <f>новое!F42-старое!F42</f>
        <v>0</v>
      </c>
      <c r="G42" s="9">
        <f t="shared" si="1"/>
        <v>1</v>
      </c>
      <c r="H42" s="8">
        <v>204</v>
      </c>
      <c r="I42" s="8">
        <f t="shared" si="9"/>
        <v>27.025919999999999</v>
      </c>
      <c r="J42" s="8">
        <f t="shared" si="10"/>
        <v>0</v>
      </c>
      <c r="K42" s="8">
        <f t="shared" si="4"/>
        <v>27</v>
      </c>
    </row>
    <row r="43" spans="1:11" x14ac:dyDescent="0.25">
      <c r="A43" s="6">
        <v>37</v>
      </c>
      <c r="B43" s="7" t="s">
        <v>21</v>
      </c>
      <c r="C43" s="8">
        <f t="shared" si="11"/>
        <v>132.47999999999999</v>
      </c>
      <c r="D43" s="8">
        <f t="shared" si="12"/>
        <v>152.66</v>
      </c>
      <c r="E43" s="9">
        <f>новое!E43-старое!E43</f>
        <v>0</v>
      </c>
      <c r="F43" s="9">
        <f>новое!F43-старое!F43</f>
        <v>0</v>
      </c>
      <c r="G43" s="9">
        <f t="shared" si="1"/>
        <v>0</v>
      </c>
      <c r="H43" s="8">
        <v>204</v>
      </c>
      <c r="I43" s="8">
        <f t="shared" si="9"/>
        <v>0</v>
      </c>
      <c r="J43" s="8">
        <f t="shared" si="10"/>
        <v>0</v>
      </c>
      <c r="K43" s="8">
        <f t="shared" si="4"/>
        <v>0</v>
      </c>
    </row>
    <row r="44" spans="1:11" x14ac:dyDescent="0.25">
      <c r="A44" s="6">
        <v>38</v>
      </c>
      <c r="B44" s="7" t="s">
        <v>23</v>
      </c>
      <c r="C44" s="8">
        <f t="shared" si="11"/>
        <v>132.47999999999999</v>
      </c>
      <c r="D44" s="8">
        <f t="shared" si="12"/>
        <v>152.66</v>
      </c>
      <c r="E44" s="9">
        <f>новое!E44-старое!E44</f>
        <v>0</v>
      </c>
      <c r="F44" s="9">
        <f>новое!F44-старое!F44</f>
        <v>2</v>
      </c>
      <c r="G44" s="9">
        <f t="shared" si="1"/>
        <v>2</v>
      </c>
      <c r="H44" s="8">
        <v>204</v>
      </c>
      <c r="I44" s="8">
        <f t="shared" si="9"/>
        <v>0</v>
      </c>
      <c r="J44" s="8">
        <f t="shared" si="10"/>
        <v>62.28528</v>
      </c>
      <c r="K44" s="8">
        <f t="shared" si="4"/>
        <v>62.3</v>
      </c>
    </row>
    <row r="45" spans="1:11" x14ac:dyDescent="0.25">
      <c r="A45" s="6">
        <v>39</v>
      </c>
      <c r="B45" s="7" t="s">
        <v>25</v>
      </c>
      <c r="C45" s="8">
        <f t="shared" si="11"/>
        <v>132.47999999999999</v>
      </c>
      <c r="D45" s="8">
        <f t="shared" si="12"/>
        <v>152.66</v>
      </c>
      <c r="E45" s="9">
        <f>новое!E45-старое!E45</f>
        <v>0</v>
      </c>
      <c r="F45" s="9">
        <f>новое!F45-старое!F45</f>
        <v>0</v>
      </c>
      <c r="G45" s="9">
        <f t="shared" si="1"/>
        <v>0</v>
      </c>
      <c r="H45" s="8">
        <v>204</v>
      </c>
      <c r="I45" s="8">
        <f t="shared" si="9"/>
        <v>0</v>
      </c>
      <c r="J45" s="8">
        <f t="shared" si="10"/>
        <v>0</v>
      </c>
      <c r="K45" s="8">
        <f t="shared" si="4"/>
        <v>0</v>
      </c>
    </row>
    <row r="46" spans="1:11" x14ac:dyDescent="0.25">
      <c r="A46" s="6">
        <v>40</v>
      </c>
      <c r="B46" s="7" t="s">
        <v>26</v>
      </c>
      <c r="C46" s="8">
        <f t="shared" si="11"/>
        <v>132.47999999999999</v>
      </c>
      <c r="D46" s="8">
        <f t="shared" si="12"/>
        <v>152.66</v>
      </c>
      <c r="E46" s="9">
        <f>новое!E46-старое!E46</f>
        <v>1</v>
      </c>
      <c r="F46" s="9">
        <f>новое!F46-старое!F46</f>
        <v>11</v>
      </c>
      <c r="G46" s="9">
        <f t="shared" si="1"/>
        <v>12</v>
      </c>
      <c r="H46" s="8">
        <v>204</v>
      </c>
      <c r="I46" s="8">
        <f t="shared" si="9"/>
        <v>27.025919999999999</v>
      </c>
      <c r="J46" s="8">
        <f t="shared" si="10"/>
        <v>342.56903999999997</v>
      </c>
      <c r="K46" s="8">
        <f t="shared" si="4"/>
        <v>369.6</v>
      </c>
    </row>
    <row r="47" spans="1:11" x14ac:dyDescent="0.25">
      <c r="A47" s="6">
        <v>41</v>
      </c>
      <c r="B47" s="7" t="s">
        <v>35</v>
      </c>
      <c r="C47" s="8">
        <f t="shared" si="11"/>
        <v>132.47999999999999</v>
      </c>
      <c r="D47" s="8">
        <f t="shared" si="12"/>
        <v>152.66</v>
      </c>
      <c r="E47" s="9">
        <f>новое!E47-старое!E47</f>
        <v>1</v>
      </c>
      <c r="F47" s="9">
        <f>новое!F47-старое!F47</f>
        <v>1</v>
      </c>
      <c r="G47" s="9">
        <f t="shared" si="1"/>
        <v>2</v>
      </c>
      <c r="H47" s="8">
        <v>204</v>
      </c>
      <c r="I47" s="8">
        <f t="shared" si="9"/>
        <v>27.025919999999999</v>
      </c>
      <c r="J47" s="8">
        <f t="shared" si="10"/>
        <v>31.14264</v>
      </c>
      <c r="K47" s="8">
        <f t="shared" si="4"/>
        <v>58.2</v>
      </c>
    </row>
    <row r="48" spans="1:11" x14ac:dyDescent="0.25">
      <c r="A48" s="6">
        <v>42</v>
      </c>
      <c r="B48" s="7" t="s">
        <v>36</v>
      </c>
      <c r="C48" s="8">
        <f t="shared" si="11"/>
        <v>132.47999999999999</v>
      </c>
      <c r="D48" s="8">
        <f t="shared" si="12"/>
        <v>152.66</v>
      </c>
      <c r="E48" s="9">
        <f>новое!E48-старое!E48</f>
        <v>2</v>
      </c>
      <c r="F48" s="9">
        <f>новое!F48-старое!F48</f>
        <v>11</v>
      </c>
      <c r="G48" s="9">
        <f t="shared" si="1"/>
        <v>13</v>
      </c>
      <c r="H48" s="8">
        <v>204</v>
      </c>
      <c r="I48" s="8">
        <f t="shared" si="9"/>
        <v>54.051839999999999</v>
      </c>
      <c r="J48" s="8">
        <f t="shared" si="10"/>
        <v>342.56903999999997</v>
      </c>
      <c r="K48" s="8">
        <f t="shared" si="4"/>
        <v>396.6</v>
      </c>
    </row>
    <row r="49" spans="1:11" x14ac:dyDescent="0.25">
      <c r="A49" s="20" t="s">
        <v>44</v>
      </c>
      <c r="B49" s="21"/>
      <c r="C49" s="8" t="s">
        <v>52</v>
      </c>
      <c r="D49" s="8" t="s">
        <v>52</v>
      </c>
      <c r="E49" s="12">
        <f>SUM(E37,E5)</f>
        <v>132</v>
      </c>
      <c r="F49" s="12">
        <f t="shared" ref="F49:G49" si="13">SUM(F37,F5)</f>
        <v>254</v>
      </c>
      <c r="G49" s="12">
        <f t="shared" si="13"/>
        <v>386</v>
      </c>
      <c r="H49" s="8" t="s">
        <v>52</v>
      </c>
      <c r="I49" s="12">
        <f>SUM(I37,I5)</f>
        <v>3338.3987999999999</v>
      </c>
      <c r="J49" s="12">
        <f t="shared" ref="J49:K49" si="14">SUM(J37,J5)</f>
        <v>7433.6355600000006</v>
      </c>
      <c r="K49" s="15">
        <f t="shared" si="14"/>
        <v>10772</v>
      </c>
    </row>
    <row r="50" spans="1:11" ht="21" x14ac:dyDescent="0.35">
      <c r="C50" s="13"/>
      <c r="D50" s="13"/>
      <c r="E50" s="13"/>
      <c r="F50" s="13"/>
      <c r="G50" s="13"/>
      <c r="H50" s="13"/>
      <c r="I50" s="13"/>
      <c r="J50" s="13"/>
    </row>
    <row r="52" spans="1:11" ht="20.25" x14ac:dyDescent="0.3">
      <c r="B52" s="14" t="s">
        <v>57</v>
      </c>
      <c r="G52" s="14" t="s">
        <v>59</v>
      </c>
    </row>
  </sheetData>
  <mergeCells count="9">
    <mergeCell ref="A49:B49"/>
    <mergeCell ref="A1:K1"/>
    <mergeCell ref="A3:A4"/>
    <mergeCell ref="B3:B4"/>
    <mergeCell ref="C3:D3"/>
    <mergeCell ref="E3:G3"/>
    <mergeCell ref="H3:H4"/>
    <mergeCell ref="I3:J3"/>
    <mergeCell ref="K3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0" workbookViewId="0">
      <selection activeCell="K49" sqref="K49"/>
    </sheetView>
  </sheetViews>
  <sheetFormatPr defaultRowHeight="15" x14ac:dyDescent="0.25"/>
  <cols>
    <col min="1" max="1" width="4.28515625" style="1" customWidth="1"/>
    <col min="2" max="2" width="62.85546875" style="1" bestFit="1" customWidth="1"/>
    <col min="3" max="8" width="10.7109375" style="1" customWidth="1"/>
    <col min="9" max="9" width="13.140625" style="1" customWidth="1"/>
    <col min="10" max="10" width="15.42578125" style="1" customWidth="1"/>
    <col min="11" max="11" width="21.42578125" style="1" customWidth="1"/>
    <col min="12" max="16384" width="9.140625" style="1"/>
  </cols>
  <sheetData>
    <row r="1" spans="1:12" ht="36.950000000000003" customHeight="1" x14ac:dyDescent="0.3">
      <c r="A1" s="22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2" ht="103.15" customHeight="1" x14ac:dyDescent="0.25">
      <c r="A3" s="23" t="s">
        <v>42</v>
      </c>
      <c r="B3" s="23" t="s">
        <v>43</v>
      </c>
      <c r="C3" s="25" t="s">
        <v>50</v>
      </c>
      <c r="D3" s="26"/>
      <c r="E3" s="27" t="s">
        <v>56</v>
      </c>
      <c r="F3" s="28"/>
      <c r="G3" s="29"/>
      <c r="H3" s="30" t="s">
        <v>51</v>
      </c>
      <c r="I3" s="25" t="s">
        <v>53</v>
      </c>
      <c r="J3" s="26" t="s">
        <v>47</v>
      </c>
      <c r="K3" s="30" t="s">
        <v>54</v>
      </c>
    </row>
    <row r="4" spans="1:12" ht="91.9" customHeight="1" x14ac:dyDescent="0.25">
      <c r="A4" s="24"/>
      <c r="B4" s="24"/>
      <c r="C4" s="2" t="s">
        <v>45</v>
      </c>
      <c r="D4" s="2" t="s">
        <v>46</v>
      </c>
      <c r="E4" s="2" t="s">
        <v>45</v>
      </c>
      <c r="F4" s="2" t="s">
        <v>46</v>
      </c>
      <c r="G4" s="2" t="s">
        <v>55</v>
      </c>
      <c r="H4" s="31"/>
      <c r="I4" s="2" t="s">
        <v>45</v>
      </c>
      <c r="J4" s="2" t="s">
        <v>46</v>
      </c>
      <c r="K4" s="31"/>
      <c r="L4" s="1">
        <v>1000</v>
      </c>
    </row>
    <row r="5" spans="1:12" x14ac:dyDescent="0.25">
      <c r="A5" s="3" t="s">
        <v>48</v>
      </c>
      <c r="B5" s="4"/>
      <c r="C5" s="5" t="s">
        <v>52</v>
      </c>
      <c r="D5" s="5" t="s">
        <v>52</v>
      </c>
      <c r="E5" s="5">
        <f>SUM(E6:E36)</f>
        <v>461</v>
      </c>
      <c r="F5" s="5">
        <f t="shared" ref="F5:G5" si="0">SUM(F6:F36)</f>
        <v>931</v>
      </c>
      <c r="G5" s="5">
        <f t="shared" si="0"/>
        <v>1392</v>
      </c>
      <c r="H5" s="5" t="s">
        <v>52</v>
      </c>
      <c r="I5" s="5">
        <f>SUM(I6:I36)</f>
        <v>11392.799999999997</v>
      </c>
      <c r="J5" s="5">
        <f>SUM(J6:J36)</f>
        <v>26458.200000000008</v>
      </c>
      <c r="K5" s="16">
        <f>SUM(K6:K36)</f>
        <v>37850.999999999993</v>
      </c>
    </row>
    <row r="6" spans="1:12" x14ac:dyDescent="0.25">
      <c r="A6" s="6">
        <v>1</v>
      </c>
      <c r="B6" s="7" t="s">
        <v>0</v>
      </c>
      <c r="C6" s="8">
        <v>121.14</v>
      </c>
      <c r="D6" s="8">
        <v>139.31</v>
      </c>
      <c r="E6" s="9">
        <v>48</v>
      </c>
      <c r="F6" s="9">
        <v>115</v>
      </c>
      <c r="G6" s="9">
        <f>SUM(E6:F6)</f>
        <v>163</v>
      </c>
      <c r="H6" s="8">
        <v>204</v>
      </c>
      <c r="I6" s="8">
        <f>ROUND(E6*C6*H6,-2)/1000</f>
        <v>1186.2</v>
      </c>
      <c r="J6" s="8">
        <f>ROUND(F6*H6*D6,-2)/1000</f>
        <v>3268.2</v>
      </c>
      <c r="K6" s="8">
        <f>SUM(I6:J6)</f>
        <v>4454.3999999999996</v>
      </c>
    </row>
    <row r="7" spans="1:12" x14ac:dyDescent="0.25">
      <c r="A7" s="6">
        <v>2</v>
      </c>
      <c r="B7" s="7" t="s">
        <v>2</v>
      </c>
      <c r="C7" s="8">
        <f>$C$6</f>
        <v>121.14</v>
      </c>
      <c r="D7" s="8">
        <f>$D$6</f>
        <v>139.31</v>
      </c>
      <c r="E7" s="9">
        <v>10</v>
      </c>
      <c r="F7" s="9">
        <v>14</v>
      </c>
      <c r="G7" s="9">
        <f t="shared" ref="G7:G48" si="1">SUM(E7:F7)</f>
        <v>24</v>
      </c>
      <c r="H7" s="8">
        <v>204</v>
      </c>
      <c r="I7" s="8">
        <f t="shared" ref="I7:I35" si="2">ROUND(E7*C7*H7,-2)/1000</f>
        <v>247.1</v>
      </c>
      <c r="J7" s="8">
        <f t="shared" ref="J7:J35" si="3">ROUND(F7*H7*D7,-2)/1000</f>
        <v>397.9</v>
      </c>
      <c r="K7" s="8">
        <f t="shared" ref="K7:K48" si="4">SUM(I7:J7)</f>
        <v>645</v>
      </c>
    </row>
    <row r="8" spans="1:12" x14ac:dyDescent="0.25">
      <c r="A8" s="6">
        <v>3</v>
      </c>
      <c r="B8" s="7" t="s">
        <v>3</v>
      </c>
      <c r="C8" s="8">
        <f t="shared" ref="C8:C35" si="5">$C$6</f>
        <v>121.14</v>
      </c>
      <c r="D8" s="8">
        <f t="shared" ref="D8:D36" si="6">$D$6</f>
        <v>139.31</v>
      </c>
      <c r="E8" s="9">
        <v>184</v>
      </c>
      <c r="F8" s="9">
        <v>335</v>
      </c>
      <c r="G8" s="9">
        <f t="shared" si="1"/>
        <v>519</v>
      </c>
      <c r="H8" s="8">
        <v>204</v>
      </c>
      <c r="I8" s="8">
        <f t="shared" si="2"/>
        <v>4547.1000000000004</v>
      </c>
      <c r="J8" s="8">
        <f t="shared" si="3"/>
        <v>9520.4</v>
      </c>
      <c r="K8" s="8">
        <f t="shared" si="4"/>
        <v>14067.5</v>
      </c>
    </row>
    <row r="9" spans="1:12" x14ac:dyDescent="0.25">
      <c r="A9" s="6">
        <v>4</v>
      </c>
      <c r="B9" s="7" t="s">
        <v>4</v>
      </c>
      <c r="C9" s="8">
        <f t="shared" si="5"/>
        <v>121.14</v>
      </c>
      <c r="D9" s="8">
        <f t="shared" si="6"/>
        <v>139.31</v>
      </c>
      <c r="E9" s="9">
        <v>12</v>
      </c>
      <c r="F9" s="9">
        <v>24</v>
      </c>
      <c r="G9" s="9">
        <f t="shared" si="1"/>
        <v>36</v>
      </c>
      <c r="H9" s="8">
        <v>204</v>
      </c>
      <c r="I9" s="8">
        <f t="shared" si="2"/>
        <v>296.60000000000002</v>
      </c>
      <c r="J9" s="8">
        <f t="shared" si="3"/>
        <v>682.1</v>
      </c>
      <c r="K9" s="8">
        <f t="shared" si="4"/>
        <v>978.7</v>
      </c>
    </row>
    <row r="10" spans="1:12" x14ac:dyDescent="0.25">
      <c r="A10" s="6">
        <v>5</v>
      </c>
      <c r="B10" s="7" t="s">
        <v>5</v>
      </c>
      <c r="C10" s="8">
        <f t="shared" si="5"/>
        <v>121.14</v>
      </c>
      <c r="D10" s="8">
        <f t="shared" si="6"/>
        <v>139.31</v>
      </c>
      <c r="E10" s="9">
        <v>5</v>
      </c>
      <c r="F10" s="9">
        <v>8</v>
      </c>
      <c r="G10" s="9">
        <f t="shared" si="1"/>
        <v>13</v>
      </c>
      <c r="H10" s="8">
        <v>204</v>
      </c>
      <c r="I10" s="8">
        <f t="shared" si="2"/>
        <v>123.6</v>
      </c>
      <c r="J10" s="8">
        <f t="shared" si="3"/>
        <v>227.4</v>
      </c>
      <c r="K10" s="8">
        <f t="shared" si="4"/>
        <v>351</v>
      </c>
    </row>
    <row r="11" spans="1:12" x14ac:dyDescent="0.25">
      <c r="A11" s="6">
        <v>6</v>
      </c>
      <c r="B11" s="7" t="s">
        <v>6</v>
      </c>
      <c r="C11" s="8">
        <f t="shared" si="5"/>
        <v>121.14</v>
      </c>
      <c r="D11" s="8">
        <f t="shared" si="6"/>
        <v>139.31</v>
      </c>
      <c r="E11" s="9">
        <v>10</v>
      </c>
      <c r="F11" s="9">
        <v>36</v>
      </c>
      <c r="G11" s="9">
        <f t="shared" si="1"/>
        <v>46</v>
      </c>
      <c r="H11" s="8">
        <v>204</v>
      </c>
      <c r="I11" s="8">
        <f t="shared" si="2"/>
        <v>247.1</v>
      </c>
      <c r="J11" s="8">
        <f t="shared" si="3"/>
        <v>1023.1</v>
      </c>
      <c r="K11" s="8">
        <f t="shared" si="4"/>
        <v>1270.2</v>
      </c>
    </row>
    <row r="12" spans="1:12" x14ac:dyDescent="0.25">
      <c r="A12" s="6">
        <v>7</v>
      </c>
      <c r="B12" s="7" t="s">
        <v>7</v>
      </c>
      <c r="C12" s="8">
        <f t="shared" si="5"/>
        <v>121.14</v>
      </c>
      <c r="D12" s="8">
        <f t="shared" si="6"/>
        <v>139.31</v>
      </c>
      <c r="E12" s="9">
        <v>24</v>
      </c>
      <c r="F12" s="9">
        <v>42</v>
      </c>
      <c r="G12" s="9">
        <f t="shared" si="1"/>
        <v>66</v>
      </c>
      <c r="H12" s="8">
        <v>204</v>
      </c>
      <c r="I12" s="8">
        <f t="shared" si="2"/>
        <v>593.1</v>
      </c>
      <c r="J12" s="8">
        <f t="shared" si="3"/>
        <v>1193.5999999999999</v>
      </c>
      <c r="K12" s="8">
        <f t="shared" si="4"/>
        <v>1786.6999999999998</v>
      </c>
    </row>
    <row r="13" spans="1:12" x14ac:dyDescent="0.25">
      <c r="A13" s="6">
        <v>8</v>
      </c>
      <c r="B13" s="7" t="s">
        <v>9</v>
      </c>
      <c r="C13" s="8">
        <f t="shared" si="5"/>
        <v>121.14</v>
      </c>
      <c r="D13" s="8">
        <f t="shared" si="6"/>
        <v>139.31</v>
      </c>
      <c r="E13" s="9">
        <v>18</v>
      </c>
      <c r="F13" s="9">
        <v>27</v>
      </c>
      <c r="G13" s="9">
        <f t="shared" si="1"/>
        <v>45</v>
      </c>
      <c r="H13" s="8">
        <v>204</v>
      </c>
      <c r="I13" s="8">
        <f t="shared" si="2"/>
        <v>444.8</v>
      </c>
      <c r="J13" s="8">
        <f t="shared" si="3"/>
        <v>767.3</v>
      </c>
      <c r="K13" s="8">
        <f t="shared" si="4"/>
        <v>1212.0999999999999</v>
      </c>
    </row>
    <row r="14" spans="1:12" x14ac:dyDescent="0.25">
      <c r="A14" s="6">
        <v>9</v>
      </c>
      <c r="B14" s="7" t="s">
        <v>10</v>
      </c>
      <c r="C14" s="8">
        <f t="shared" si="5"/>
        <v>121.14</v>
      </c>
      <c r="D14" s="8">
        <f t="shared" si="6"/>
        <v>139.31</v>
      </c>
      <c r="E14" s="9">
        <v>2</v>
      </c>
      <c r="F14" s="9">
        <v>14</v>
      </c>
      <c r="G14" s="9">
        <f t="shared" si="1"/>
        <v>16</v>
      </c>
      <c r="H14" s="8">
        <v>204</v>
      </c>
      <c r="I14" s="8">
        <f t="shared" si="2"/>
        <v>49.4</v>
      </c>
      <c r="J14" s="8">
        <f t="shared" si="3"/>
        <v>397.9</v>
      </c>
      <c r="K14" s="8">
        <f t="shared" si="4"/>
        <v>447.29999999999995</v>
      </c>
    </row>
    <row r="15" spans="1:12" x14ac:dyDescent="0.25">
      <c r="A15" s="6">
        <v>10</v>
      </c>
      <c r="B15" s="7" t="s">
        <v>11</v>
      </c>
      <c r="C15" s="8">
        <f t="shared" si="5"/>
        <v>121.14</v>
      </c>
      <c r="D15" s="8">
        <f t="shared" si="6"/>
        <v>139.31</v>
      </c>
      <c r="E15" s="9">
        <v>4</v>
      </c>
      <c r="F15" s="9">
        <v>7</v>
      </c>
      <c r="G15" s="9">
        <f t="shared" si="1"/>
        <v>11</v>
      </c>
      <c r="H15" s="8">
        <v>204</v>
      </c>
      <c r="I15" s="8">
        <f t="shared" si="2"/>
        <v>98.9</v>
      </c>
      <c r="J15" s="8">
        <f t="shared" si="3"/>
        <v>198.9</v>
      </c>
      <c r="K15" s="8">
        <f t="shared" si="4"/>
        <v>297.8</v>
      </c>
    </row>
    <row r="16" spans="1:12" x14ac:dyDescent="0.25">
      <c r="A16" s="6">
        <v>11</v>
      </c>
      <c r="B16" s="7" t="s">
        <v>12</v>
      </c>
      <c r="C16" s="8">
        <f t="shared" si="5"/>
        <v>121.14</v>
      </c>
      <c r="D16" s="8">
        <f t="shared" si="6"/>
        <v>139.31</v>
      </c>
      <c r="E16" s="9">
        <v>0</v>
      </c>
      <c r="F16" s="9">
        <v>4</v>
      </c>
      <c r="G16" s="9">
        <f t="shared" si="1"/>
        <v>4</v>
      </c>
      <c r="H16" s="8">
        <v>204</v>
      </c>
      <c r="I16" s="8">
        <f t="shared" si="2"/>
        <v>0</v>
      </c>
      <c r="J16" s="8">
        <f t="shared" si="3"/>
        <v>113.7</v>
      </c>
      <c r="K16" s="8">
        <f t="shared" si="4"/>
        <v>113.7</v>
      </c>
    </row>
    <row r="17" spans="1:11" x14ac:dyDescent="0.25">
      <c r="A17" s="6">
        <v>12</v>
      </c>
      <c r="B17" s="7" t="s">
        <v>14</v>
      </c>
      <c r="C17" s="8">
        <f t="shared" si="5"/>
        <v>121.14</v>
      </c>
      <c r="D17" s="8">
        <f t="shared" si="6"/>
        <v>139.31</v>
      </c>
      <c r="E17" s="9">
        <v>2</v>
      </c>
      <c r="F17" s="9">
        <v>11</v>
      </c>
      <c r="G17" s="9">
        <f t="shared" si="1"/>
        <v>13</v>
      </c>
      <c r="H17" s="8">
        <v>204</v>
      </c>
      <c r="I17" s="8">
        <f t="shared" si="2"/>
        <v>49.4</v>
      </c>
      <c r="J17" s="8">
        <f t="shared" si="3"/>
        <v>312.60000000000002</v>
      </c>
      <c r="K17" s="8">
        <f t="shared" si="4"/>
        <v>362</v>
      </c>
    </row>
    <row r="18" spans="1:11" x14ac:dyDescent="0.25">
      <c r="A18" s="6">
        <v>13</v>
      </c>
      <c r="B18" s="7" t="s">
        <v>16</v>
      </c>
      <c r="C18" s="8">
        <f t="shared" si="5"/>
        <v>121.14</v>
      </c>
      <c r="D18" s="8">
        <f t="shared" si="6"/>
        <v>139.31</v>
      </c>
      <c r="E18" s="9">
        <v>2</v>
      </c>
      <c r="F18" s="9">
        <v>9</v>
      </c>
      <c r="G18" s="9">
        <f t="shared" si="1"/>
        <v>11</v>
      </c>
      <c r="H18" s="8">
        <v>204</v>
      </c>
      <c r="I18" s="8">
        <f t="shared" si="2"/>
        <v>49.4</v>
      </c>
      <c r="J18" s="8">
        <f t="shared" si="3"/>
        <v>255.8</v>
      </c>
      <c r="K18" s="8">
        <f t="shared" si="4"/>
        <v>305.2</v>
      </c>
    </row>
    <row r="19" spans="1:11" x14ac:dyDescent="0.25">
      <c r="A19" s="6">
        <v>14</v>
      </c>
      <c r="B19" s="7" t="s">
        <v>17</v>
      </c>
      <c r="C19" s="8">
        <f t="shared" si="5"/>
        <v>121.14</v>
      </c>
      <c r="D19" s="8">
        <f t="shared" si="6"/>
        <v>139.31</v>
      </c>
      <c r="E19" s="9">
        <v>12</v>
      </c>
      <c r="F19" s="9">
        <v>14</v>
      </c>
      <c r="G19" s="9">
        <f t="shared" si="1"/>
        <v>26</v>
      </c>
      <c r="H19" s="8">
        <v>204</v>
      </c>
      <c r="I19" s="8">
        <f t="shared" si="2"/>
        <v>296.60000000000002</v>
      </c>
      <c r="J19" s="8">
        <f t="shared" si="3"/>
        <v>397.9</v>
      </c>
      <c r="K19" s="8">
        <f t="shared" si="4"/>
        <v>694.5</v>
      </c>
    </row>
    <row r="20" spans="1:11" x14ac:dyDescent="0.25">
      <c r="A20" s="6">
        <v>15</v>
      </c>
      <c r="B20" s="7" t="s">
        <v>18</v>
      </c>
      <c r="C20" s="8">
        <f t="shared" si="5"/>
        <v>121.14</v>
      </c>
      <c r="D20" s="8">
        <f t="shared" si="6"/>
        <v>139.31</v>
      </c>
      <c r="E20" s="9">
        <v>0</v>
      </c>
      <c r="F20" s="9">
        <v>4</v>
      </c>
      <c r="G20" s="9">
        <f t="shared" si="1"/>
        <v>4</v>
      </c>
      <c r="H20" s="8">
        <v>204</v>
      </c>
      <c r="I20" s="8">
        <f t="shared" si="2"/>
        <v>0</v>
      </c>
      <c r="J20" s="8">
        <f t="shared" si="3"/>
        <v>113.7</v>
      </c>
      <c r="K20" s="8">
        <f t="shared" si="4"/>
        <v>113.7</v>
      </c>
    </row>
    <row r="21" spans="1:11" x14ac:dyDescent="0.25">
      <c r="A21" s="6">
        <v>16</v>
      </c>
      <c r="B21" s="7" t="s">
        <v>19</v>
      </c>
      <c r="C21" s="8">
        <f t="shared" si="5"/>
        <v>121.14</v>
      </c>
      <c r="D21" s="8">
        <f t="shared" si="6"/>
        <v>139.31</v>
      </c>
      <c r="E21" s="9">
        <v>10</v>
      </c>
      <c r="F21" s="9">
        <v>43</v>
      </c>
      <c r="G21" s="9">
        <f t="shared" si="1"/>
        <v>53</v>
      </c>
      <c r="H21" s="8">
        <v>204</v>
      </c>
      <c r="I21" s="8">
        <f t="shared" si="2"/>
        <v>247.1</v>
      </c>
      <c r="J21" s="8">
        <f t="shared" si="3"/>
        <v>1222</v>
      </c>
      <c r="K21" s="8">
        <f t="shared" si="4"/>
        <v>1469.1</v>
      </c>
    </row>
    <row r="22" spans="1:11" x14ac:dyDescent="0.25">
      <c r="A22" s="6">
        <v>17</v>
      </c>
      <c r="B22" s="7" t="s">
        <v>22</v>
      </c>
      <c r="C22" s="8">
        <f t="shared" si="5"/>
        <v>121.14</v>
      </c>
      <c r="D22" s="8">
        <f t="shared" si="6"/>
        <v>139.31</v>
      </c>
      <c r="E22" s="9">
        <v>0</v>
      </c>
      <c r="F22" s="9">
        <v>7</v>
      </c>
      <c r="G22" s="9">
        <f t="shared" si="1"/>
        <v>7</v>
      </c>
      <c r="H22" s="8">
        <v>204</v>
      </c>
      <c r="I22" s="8">
        <f t="shared" si="2"/>
        <v>0</v>
      </c>
      <c r="J22" s="8">
        <f t="shared" si="3"/>
        <v>198.9</v>
      </c>
      <c r="K22" s="8">
        <f t="shared" si="4"/>
        <v>198.9</v>
      </c>
    </row>
    <row r="23" spans="1:11" x14ac:dyDescent="0.25">
      <c r="A23" s="6">
        <v>18</v>
      </c>
      <c r="B23" s="7" t="s">
        <v>24</v>
      </c>
      <c r="C23" s="8">
        <f t="shared" si="5"/>
        <v>121.14</v>
      </c>
      <c r="D23" s="8">
        <f t="shared" si="6"/>
        <v>139.31</v>
      </c>
      <c r="E23" s="9">
        <v>8</v>
      </c>
      <c r="F23" s="9">
        <v>22</v>
      </c>
      <c r="G23" s="9">
        <f t="shared" si="1"/>
        <v>30</v>
      </c>
      <c r="H23" s="8">
        <v>204</v>
      </c>
      <c r="I23" s="8">
        <f t="shared" si="2"/>
        <v>197.7</v>
      </c>
      <c r="J23" s="8">
        <f t="shared" si="3"/>
        <v>625.20000000000005</v>
      </c>
      <c r="K23" s="8">
        <f t="shared" si="4"/>
        <v>822.90000000000009</v>
      </c>
    </row>
    <row r="24" spans="1:11" x14ac:dyDescent="0.25">
      <c r="A24" s="6">
        <v>19</v>
      </c>
      <c r="B24" s="7" t="s">
        <v>27</v>
      </c>
      <c r="C24" s="8">
        <f t="shared" si="5"/>
        <v>121.14</v>
      </c>
      <c r="D24" s="8">
        <f t="shared" si="6"/>
        <v>139.31</v>
      </c>
      <c r="E24" s="9">
        <v>13</v>
      </c>
      <c r="F24" s="9">
        <v>27</v>
      </c>
      <c r="G24" s="9">
        <f t="shared" si="1"/>
        <v>40</v>
      </c>
      <c r="H24" s="8">
        <v>204</v>
      </c>
      <c r="I24" s="8">
        <f t="shared" si="2"/>
        <v>321.3</v>
      </c>
      <c r="J24" s="8">
        <f t="shared" si="3"/>
        <v>767.3</v>
      </c>
      <c r="K24" s="8">
        <f t="shared" si="4"/>
        <v>1088.5999999999999</v>
      </c>
    </row>
    <row r="25" spans="1:11" x14ac:dyDescent="0.25">
      <c r="A25" s="6">
        <v>20</v>
      </c>
      <c r="B25" s="7" t="s">
        <v>28</v>
      </c>
      <c r="C25" s="8">
        <f t="shared" si="5"/>
        <v>121.14</v>
      </c>
      <c r="D25" s="8">
        <f t="shared" si="6"/>
        <v>139.31</v>
      </c>
      <c r="E25" s="9">
        <v>6</v>
      </c>
      <c r="F25" s="9">
        <v>7</v>
      </c>
      <c r="G25" s="9">
        <f t="shared" si="1"/>
        <v>13</v>
      </c>
      <c r="H25" s="8">
        <v>204</v>
      </c>
      <c r="I25" s="8">
        <f t="shared" si="2"/>
        <v>148.30000000000001</v>
      </c>
      <c r="J25" s="8">
        <f t="shared" si="3"/>
        <v>198.9</v>
      </c>
      <c r="K25" s="8">
        <f t="shared" si="4"/>
        <v>347.20000000000005</v>
      </c>
    </row>
    <row r="26" spans="1:11" x14ac:dyDescent="0.25">
      <c r="A26" s="6">
        <v>21</v>
      </c>
      <c r="B26" s="7" t="s">
        <v>29</v>
      </c>
      <c r="C26" s="8">
        <f t="shared" si="5"/>
        <v>121.14</v>
      </c>
      <c r="D26" s="8">
        <f t="shared" si="6"/>
        <v>139.31</v>
      </c>
      <c r="E26" s="9">
        <v>4</v>
      </c>
      <c r="F26" s="9">
        <v>3</v>
      </c>
      <c r="G26" s="9">
        <f t="shared" si="1"/>
        <v>7</v>
      </c>
      <c r="H26" s="8">
        <v>204</v>
      </c>
      <c r="I26" s="8">
        <f t="shared" si="2"/>
        <v>98.9</v>
      </c>
      <c r="J26" s="8">
        <f t="shared" si="3"/>
        <v>85.3</v>
      </c>
      <c r="K26" s="8">
        <f t="shared" si="4"/>
        <v>184.2</v>
      </c>
    </row>
    <row r="27" spans="1:11" x14ac:dyDescent="0.25">
      <c r="A27" s="6">
        <v>22</v>
      </c>
      <c r="B27" s="7" t="s">
        <v>30</v>
      </c>
      <c r="C27" s="8">
        <f t="shared" si="5"/>
        <v>121.14</v>
      </c>
      <c r="D27" s="8">
        <f t="shared" si="6"/>
        <v>139.31</v>
      </c>
      <c r="E27" s="9">
        <v>4</v>
      </c>
      <c r="F27" s="9">
        <v>10</v>
      </c>
      <c r="G27" s="9">
        <f t="shared" si="1"/>
        <v>14</v>
      </c>
      <c r="H27" s="8">
        <v>204</v>
      </c>
      <c r="I27" s="8">
        <f t="shared" si="2"/>
        <v>98.9</v>
      </c>
      <c r="J27" s="8">
        <f t="shared" si="3"/>
        <v>284.2</v>
      </c>
      <c r="K27" s="8">
        <f t="shared" si="4"/>
        <v>383.1</v>
      </c>
    </row>
    <row r="28" spans="1:11" x14ac:dyDescent="0.25">
      <c r="A28" s="6">
        <v>23</v>
      </c>
      <c r="B28" s="7" t="s">
        <v>31</v>
      </c>
      <c r="C28" s="8">
        <f t="shared" si="5"/>
        <v>121.14</v>
      </c>
      <c r="D28" s="8">
        <f t="shared" si="6"/>
        <v>139.31</v>
      </c>
      <c r="E28" s="9">
        <v>13</v>
      </c>
      <c r="F28" s="9">
        <v>21</v>
      </c>
      <c r="G28" s="9">
        <f t="shared" si="1"/>
        <v>34</v>
      </c>
      <c r="H28" s="8">
        <v>204</v>
      </c>
      <c r="I28" s="8">
        <f t="shared" si="2"/>
        <v>321.3</v>
      </c>
      <c r="J28" s="8">
        <f t="shared" si="3"/>
        <v>596.79999999999995</v>
      </c>
      <c r="K28" s="8">
        <f t="shared" si="4"/>
        <v>918.09999999999991</v>
      </c>
    </row>
    <row r="29" spans="1:11" x14ac:dyDescent="0.25">
      <c r="A29" s="6">
        <v>24</v>
      </c>
      <c r="B29" s="7" t="s">
        <v>32</v>
      </c>
      <c r="C29" s="8">
        <f t="shared" si="5"/>
        <v>121.14</v>
      </c>
      <c r="D29" s="8">
        <f t="shared" si="6"/>
        <v>139.31</v>
      </c>
      <c r="E29" s="9">
        <v>13</v>
      </c>
      <c r="F29" s="9">
        <v>32</v>
      </c>
      <c r="G29" s="9">
        <f t="shared" si="1"/>
        <v>45</v>
      </c>
      <c r="H29" s="8">
        <v>204</v>
      </c>
      <c r="I29" s="8">
        <f t="shared" si="2"/>
        <v>321.3</v>
      </c>
      <c r="J29" s="8">
        <f t="shared" si="3"/>
        <v>909.4</v>
      </c>
      <c r="K29" s="8">
        <f t="shared" si="4"/>
        <v>1230.7</v>
      </c>
    </row>
    <row r="30" spans="1:11" x14ac:dyDescent="0.25">
      <c r="A30" s="6">
        <v>25</v>
      </c>
      <c r="B30" s="7" t="s">
        <v>33</v>
      </c>
      <c r="C30" s="8">
        <f t="shared" si="5"/>
        <v>121.14</v>
      </c>
      <c r="D30" s="8">
        <f t="shared" si="6"/>
        <v>139.31</v>
      </c>
      <c r="E30" s="9">
        <v>2</v>
      </c>
      <c r="F30" s="9">
        <v>16</v>
      </c>
      <c r="G30" s="9">
        <f t="shared" si="1"/>
        <v>18</v>
      </c>
      <c r="H30" s="8">
        <v>204</v>
      </c>
      <c r="I30" s="8">
        <f t="shared" si="2"/>
        <v>49.4</v>
      </c>
      <c r="J30" s="8">
        <f t="shared" si="3"/>
        <v>454.7</v>
      </c>
      <c r="K30" s="8">
        <f t="shared" si="4"/>
        <v>504.09999999999997</v>
      </c>
    </row>
    <row r="31" spans="1:11" x14ac:dyDescent="0.25">
      <c r="A31" s="6">
        <v>26</v>
      </c>
      <c r="B31" s="7" t="s">
        <v>34</v>
      </c>
      <c r="C31" s="8">
        <f t="shared" si="5"/>
        <v>121.14</v>
      </c>
      <c r="D31" s="8">
        <f t="shared" si="6"/>
        <v>139.31</v>
      </c>
      <c r="E31" s="9">
        <v>7</v>
      </c>
      <c r="F31" s="9">
        <v>10</v>
      </c>
      <c r="G31" s="9">
        <f t="shared" si="1"/>
        <v>17</v>
      </c>
      <c r="H31" s="8">
        <v>204</v>
      </c>
      <c r="I31" s="8">
        <f t="shared" si="2"/>
        <v>173</v>
      </c>
      <c r="J31" s="8">
        <f t="shared" si="3"/>
        <v>284.2</v>
      </c>
      <c r="K31" s="8">
        <f t="shared" si="4"/>
        <v>457.2</v>
      </c>
    </row>
    <row r="32" spans="1:11" x14ac:dyDescent="0.25">
      <c r="A32" s="6">
        <v>27</v>
      </c>
      <c r="B32" s="7" t="s">
        <v>37</v>
      </c>
      <c r="C32" s="8">
        <f t="shared" si="5"/>
        <v>121.14</v>
      </c>
      <c r="D32" s="8">
        <f t="shared" si="6"/>
        <v>139.31</v>
      </c>
      <c r="E32" s="9">
        <v>4</v>
      </c>
      <c r="F32" s="9">
        <v>11</v>
      </c>
      <c r="G32" s="9">
        <f t="shared" si="1"/>
        <v>15</v>
      </c>
      <c r="H32" s="8">
        <v>204</v>
      </c>
      <c r="I32" s="8">
        <f t="shared" si="2"/>
        <v>98.9</v>
      </c>
      <c r="J32" s="8">
        <f t="shared" si="3"/>
        <v>312.60000000000002</v>
      </c>
      <c r="K32" s="8">
        <f t="shared" si="4"/>
        <v>411.5</v>
      </c>
    </row>
    <row r="33" spans="1:11" x14ac:dyDescent="0.25">
      <c r="A33" s="6">
        <v>28</v>
      </c>
      <c r="B33" s="7" t="s">
        <v>38</v>
      </c>
      <c r="C33" s="8">
        <f t="shared" si="5"/>
        <v>121.14</v>
      </c>
      <c r="D33" s="8">
        <f t="shared" si="6"/>
        <v>139.31</v>
      </c>
      <c r="E33" s="9">
        <v>1</v>
      </c>
      <c r="F33" s="9">
        <v>7</v>
      </c>
      <c r="G33" s="9">
        <f t="shared" si="1"/>
        <v>8</v>
      </c>
      <c r="H33" s="8">
        <v>204</v>
      </c>
      <c r="I33" s="8">
        <f t="shared" si="2"/>
        <v>24.7</v>
      </c>
      <c r="J33" s="8">
        <f t="shared" si="3"/>
        <v>198.9</v>
      </c>
      <c r="K33" s="8">
        <f t="shared" si="4"/>
        <v>223.6</v>
      </c>
    </row>
    <row r="34" spans="1:11" x14ac:dyDescent="0.25">
      <c r="A34" s="6">
        <v>29</v>
      </c>
      <c r="B34" s="7" t="s">
        <v>39</v>
      </c>
      <c r="C34" s="8">
        <f t="shared" si="5"/>
        <v>121.14</v>
      </c>
      <c r="D34" s="8">
        <f t="shared" si="6"/>
        <v>139.31</v>
      </c>
      <c r="E34" s="9">
        <v>0</v>
      </c>
      <c r="F34" s="9">
        <v>2</v>
      </c>
      <c r="G34" s="9">
        <f t="shared" si="1"/>
        <v>2</v>
      </c>
      <c r="H34" s="8">
        <v>204</v>
      </c>
      <c r="I34" s="8">
        <f t="shared" si="2"/>
        <v>0</v>
      </c>
      <c r="J34" s="8">
        <f t="shared" si="3"/>
        <v>56.8</v>
      </c>
      <c r="K34" s="8">
        <f t="shared" si="4"/>
        <v>56.8</v>
      </c>
    </row>
    <row r="35" spans="1:11" x14ac:dyDescent="0.25">
      <c r="A35" s="6">
        <v>30</v>
      </c>
      <c r="B35" s="7" t="s">
        <v>40</v>
      </c>
      <c r="C35" s="8">
        <f t="shared" si="5"/>
        <v>121.14</v>
      </c>
      <c r="D35" s="8">
        <f t="shared" si="6"/>
        <v>139.31</v>
      </c>
      <c r="E35" s="9">
        <v>30</v>
      </c>
      <c r="F35" s="9">
        <v>33</v>
      </c>
      <c r="G35" s="9">
        <f t="shared" si="1"/>
        <v>63</v>
      </c>
      <c r="H35" s="8">
        <v>204</v>
      </c>
      <c r="I35" s="8">
        <f t="shared" si="2"/>
        <v>741.4</v>
      </c>
      <c r="J35" s="8">
        <f t="shared" si="3"/>
        <v>937.8</v>
      </c>
      <c r="K35" s="8">
        <f t="shared" si="4"/>
        <v>1679.1999999999998</v>
      </c>
    </row>
    <row r="36" spans="1:11" x14ac:dyDescent="0.25">
      <c r="A36" s="6">
        <v>31</v>
      </c>
      <c r="B36" s="7" t="s">
        <v>41</v>
      </c>
      <c r="C36" s="8">
        <f>$C$6</f>
        <v>121.14</v>
      </c>
      <c r="D36" s="8">
        <f t="shared" si="6"/>
        <v>139.31</v>
      </c>
      <c r="E36" s="9">
        <v>13</v>
      </c>
      <c r="F36" s="9">
        <v>16</v>
      </c>
      <c r="G36" s="9">
        <f t="shared" si="1"/>
        <v>29</v>
      </c>
      <c r="H36" s="8">
        <v>204</v>
      </c>
      <c r="I36" s="8">
        <f t="shared" ref="I36" si="7">ROUND(E36*C36*H36,-2)/1000</f>
        <v>321.3</v>
      </c>
      <c r="J36" s="8">
        <f t="shared" ref="J36" si="8">ROUND(F36*H36*D36,-2)/1000</f>
        <v>454.7</v>
      </c>
      <c r="K36" s="8">
        <f t="shared" si="4"/>
        <v>776</v>
      </c>
    </row>
    <row r="37" spans="1:11" x14ac:dyDescent="0.25">
      <c r="A37" s="3" t="s">
        <v>49</v>
      </c>
      <c r="B37" s="4"/>
      <c r="C37" s="5" t="s">
        <v>52</v>
      </c>
      <c r="D37" s="5" t="s">
        <v>52</v>
      </c>
      <c r="E37" s="5">
        <v>149</v>
      </c>
      <c r="F37" s="5">
        <v>348</v>
      </c>
      <c r="G37" s="5">
        <f t="shared" ref="G37" si="9">SUM(G38:G48)</f>
        <v>497</v>
      </c>
      <c r="H37" s="5" t="s">
        <v>52</v>
      </c>
      <c r="I37" s="5">
        <f>SUM(I38:I48)</f>
        <v>4026.7999999999997</v>
      </c>
      <c r="J37" s="5">
        <f t="shared" ref="J37:K37" si="10">SUM(J38:J48)</f>
        <v>10837.700000000003</v>
      </c>
      <c r="K37" s="5">
        <f t="shared" si="10"/>
        <v>14864.5</v>
      </c>
    </row>
    <row r="38" spans="1:11" x14ac:dyDescent="0.25">
      <c r="A38" s="6">
        <v>32</v>
      </c>
      <c r="B38" s="7" t="s">
        <v>1</v>
      </c>
      <c r="C38" s="8">
        <v>132.47999999999999</v>
      </c>
      <c r="D38" s="8">
        <v>152.66</v>
      </c>
      <c r="E38" s="8">
        <v>63</v>
      </c>
      <c r="F38" s="9">
        <v>142</v>
      </c>
      <c r="G38" s="9">
        <f t="shared" si="1"/>
        <v>205</v>
      </c>
      <c r="H38" s="8">
        <v>204</v>
      </c>
      <c r="I38" s="8">
        <f t="shared" ref="I38:I48" si="11">ROUND(E38*C38*H38,-2)/1000</f>
        <v>1702.6</v>
      </c>
      <c r="J38" s="8">
        <f t="shared" ref="J38:J48" si="12">ROUND(F38*H38*D38,-2)/1000</f>
        <v>4422.3</v>
      </c>
      <c r="K38" s="8">
        <f t="shared" si="4"/>
        <v>6124.9</v>
      </c>
    </row>
    <row r="39" spans="1:11" x14ac:dyDescent="0.25">
      <c r="A39" s="6">
        <v>33</v>
      </c>
      <c r="B39" s="7" t="s">
        <v>8</v>
      </c>
      <c r="C39" s="8">
        <f>$C$38</f>
        <v>132.47999999999999</v>
      </c>
      <c r="D39" s="8">
        <f>$D$38</f>
        <v>152.66</v>
      </c>
      <c r="E39" s="8">
        <v>27</v>
      </c>
      <c r="F39" s="9">
        <v>66</v>
      </c>
      <c r="G39" s="9">
        <f t="shared" si="1"/>
        <v>93</v>
      </c>
      <c r="H39" s="8">
        <v>204</v>
      </c>
      <c r="I39" s="8">
        <f t="shared" si="11"/>
        <v>729.7</v>
      </c>
      <c r="J39" s="8">
        <f t="shared" si="12"/>
        <v>2055.4</v>
      </c>
      <c r="K39" s="8">
        <f t="shared" si="4"/>
        <v>2785.1000000000004</v>
      </c>
    </row>
    <row r="40" spans="1:11" x14ac:dyDescent="0.25">
      <c r="A40" s="6">
        <v>34</v>
      </c>
      <c r="B40" s="7" t="s">
        <v>13</v>
      </c>
      <c r="C40" s="8">
        <f t="shared" ref="C40:C48" si="13">$C$38</f>
        <v>132.47999999999999</v>
      </c>
      <c r="D40" s="8">
        <f t="shared" ref="D40:D48" si="14">$D$38</f>
        <v>152.66</v>
      </c>
      <c r="E40" s="8">
        <v>9</v>
      </c>
      <c r="F40" s="9">
        <v>14</v>
      </c>
      <c r="G40" s="9">
        <f t="shared" si="1"/>
        <v>23</v>
      </c>
      <c r="H40" s="8">
        <v>204</v>
      </c>
      <c r="I40" s="8">
        <f t="shared" si="11"/>
        <v>243.2</v>
      </c>
      <c r="J40" s="8">
        <f t="shared" si="12"/>
        <v>436</v>
      </c>
      <c r="K40" s="8">
        <f t="shared" si="4"/>
        <v>679.2</v>
      </c>
    </row>
    <row r="41" spans="1:11" x14ac:dyDescent="0.25">
      <c r="A41" s="6">
        <v>35</v>
      </c>
      <c r="B41" s="7" t="s">
        <v>15</v>
      </c>
      <c r="C41" s="8">
        <f t="shared" si="13"/>
        <v>132.47999999999999</v>
      </c>
      <c r="D41" s="8">
        <f t="shared" si="14"/>
        <v>152.66</v>
      </c>
      <c r="E41" s="8">
        <v>9</v>
      </c>
      <c r="F41" s="9">
        <v>23</v>
      </c>
      <c r="G41" s="9">
        <f t="shared" si="1"/>
        <v>32</v>
      </c>
      <c r="H41" s="8">
        <v>204</v>
      </c>
      <c r="I41" s="8">
        <f t="shared" si="11"/>
        <v>243.2</v>
      </c>
      <c r="J41" s="8">
        <f t="shared" si="12"/>
        <v>716.3</v>
      </c>
      <c r="K41" s="8">
        <f t="shared" si="4"/>
        <v>959.5</v>
      </c>
    </row>
    <row r="42" spans="1:11" ht="30" x14ac:dyDescent="0.25">
      <c r="A42" s="6">
        <v>36</v>
      </c>
      <c r="B42" s="10" t="s">
        <v>20</v>
      </c>
      <c r="C42" s="8">
        <f t="shared" si="13"/>
        <v>132.47999999999999</v>
      </c>
      <c r="D42" s="8">
        <f t="shared" si="14"/>
        <v>152.66</v>
      </c>
      <c r="E42" s="8">
        <v>2</v>
      </c>
      <c r="F42" s="9">
        <v>6</v>
      </c>
      <c r="G42" s="9">
        <f t="shared" si="1"/>
        <v>8</v>
      </c>
      <c r="H42" s="8">
        <v>204</v>
      </c>
      <c r="I42" s="8">
        <f t="shared" si="11"/>
        <v>54.1</v>
      </c>
      <c r="J42" s="8">
        <f t="shared" si="12"/>
        <v>186.9</v>
      </c>
      <c r="K42" s="8">
        <f t="shared" si="4"/>
        <v>241</v>
      </c>
    </row>
    <row r="43" spans="1:11" x14ac:dyDescent="0.25">
      <c r="A43" s="6">
        <v>37</v>
      </c>
      <c r="B43" s="7" t="s">
        <v>21</v>
      </c>
      <c r="C43" s="8">
        <f t="shared" si="13"/>
        <v>132.47999999999999</v>
      </c>
      <c r="D43" s="8">
        <f t="shared" si="14"/>
        <v>152.66</v>
      </c>
      <c r="E43" s="8">
        <v>0</v>
      </c>
      <c r="F43" s="9">
        <v>2</v>
      </c>
      <c r="G43" s="9">
        <f t="shared" si="1"/>
        <v>2</v>
      </c>
      <c r="H43" s="8">
        <v>204</v>
      </c>
      <c r="I43" s="8">
        <f t="shared" si="11"/>
        <v>0</v>
      </c>
      <c r="J43" s="8">
        <f t="shared" si="12"/>
        <v>62.3</v>
      </c>
      <c r="K43" s="8">
        <f t="shared" si="4"/>
        <v>62.3</v>
      </c>
    </row>
    <row r="44" spans="1:11" x14ac:dyDescent="0.25">
      <c r="A44" s="6">
        <v>38</v>
      </c>
      <c r="B44" s="7" t="s">
        <v>23</v>
      </c>
      <c r="C44" s="8">
        <f t="shared" si="13"/>
        <v>132.47999999999999</v>
      </c>
      <c r="D44" s="8">
        <f t="shared" si="14"/>
        <v>152.66</v>
      </c>
      <c r="E44" s="8">
        <v>0</v>
      </c>
      <c r="F44" s="9">
        <v>12</v>
      </c>
      <c r="G44" s="9">
        <f t="shared" si="1"/>
        <v>12</v>
      </c>
      <c r="H44" s="8">
        <v>204</v>
      </c>
      <c r="I44" s="8">
        <f t="shared" si="11"/>
        <v>0</v>
      </c>
      <c r="J44" s="8">
        <f t="shared" si="12"/>
        <v>373.7</v>
      </c>
      <c r="K44" s="8">
        <f t="shared" si="4"/>
        <v>373.7</v>
      </c>
    </row>
    <row r="45" spans="1:11" x14ac:dyDescent="0.25">
      <c r="A45" s="6">
        <v>39</v>
      </c>
      <c r="B45" s="7" t="s">
        <v>25</v>
      </c>
      <c r="C45" s="8">
        <f t="shared" si="13"/>
        <v>132.47999999999999</v>
      </c>
      <c r="D45" s="8">
        <f t="shared" si="14"/>
        <v>152.66</v>
      </c>
      <c r="E45" s="8">
        <v>1</v>
      </c>
      <c r="F45" s="9">
        <v>0</v>
      </c>
      <c r="G45" s="9">
        <f t="shared" si="1"/>
        <v>1</v>
      </c>
      <c r="H45" s="8">
        <v>204</v>
      </c>
      <c r="I45" s="8">
        <f t="shared" si="11"/>
        <v>27</v>
      </c>
      <c r="J45" s="8">
        <f t="shared" si="12"/>
        <v>0</v>
      </c>
      <c r="K45" s="8">
        <f t="shared" si="4"/>
        <v>27</v>
      </c>
    </row>
    <row r="46" spans="1:11" x14ac:dyDescent="0.25">
      <c r="A46" s="6">
        <v>40</v>
      </c>
      <c r="B46" s="7" t="s">
        <v>26</v>
      </c>
      <c r="C46" s="8">
        <f t="shared" si="13"/>
        <v>132.47999999999999</v>
      </c>
      <c r="D46" s="8">
        <f t="shared" si="14"/>
        <v>152.66</v>
      </c>
      <c r="E46" s="8">
        <v>12</v>
      </c>
      <c r="F46" s="9">
        <v>33</v>
      </c>
      <c r="G46" s="9">
        <f t="shared" si="1"/>
        <v>45</v>
      </c>
      <c r="H46" s="8">
        <v>204</v>
      </c>
      <c r="I46" s="8">
        <f t="shared" si="11"/>
        <v>324.3</v>
      </c>
      <c r="J46" s="8">
        <f t="shared" si="12"/>
        <v>1027.7</v>
      </c>
      <c r="K46" s="8">
        <f t="shared" si="4"/>
        <v>1352</v>
      </c>
    </row>
    <row r="47" spans="1:11" x14ac:dyDescent="0.25">
      <c r="A47" s="6">
        <v>41</v>
      </c>
      <c r="B47" s="7" t="s">
        <v>35</v>
      </c>
      <c r="C47" s="8">
        <f t="shared" si="13"/>
        <v>132.47999999999999</v>
      </c>
      <c r="D47" s="8">
        <f t="shared" si="14"/>
        <v>152.66</v>
      </c>
      <c r="E47" s="11">
        <v>8</v>
      </c>
      <c r="F47" s="11">
        <v>8</v>
      </c>
      <c r="G47" s="9">
        <f t="shared" si="1"/>
        <v>16</v>
      </c>
      <c r="H47" s="8">
        <v>204</v>
      </c>
      <c r="I47" s="8">
        <f t="shared" si="11"/>
        <v>216.2</v>
      </c>
      <c r="J47" s="8">
        <f t="shared" si="12"/>
        <v>249.1</v>
      </c>
      <c r="K47" s="8">
        <f t="shared" si="4"/>
        <v>465.29999999999995</v>
      </c>
    </row>
    <row r="48" spans="1:11" x14ac:dyDescent="0.25">
      <c r="A48" s="6">
        <v>42</v>
      </c>
      <c r="B48" s="7" t="s">
        <v>36</v>
      </c>
      <c r="C48" s="8">
        <f t="shared" si="13"/>
        <v>132.47999999999999</v>
      </c>
      <c r="D48" s="8">
        <f t="shared" si="14"/>
        <v>152.66</v>
      </c>
      <c r="E48" s="8">
        <v>18</v>
      </c>
      <c r="F48" s="9">
        <v>42</v>
      </c>
      <c r="G48" s="9">
        <f t="shared" si="1"/>
        <v>60</v>
      </c>
      <c r="H48" s="8">
        <v>204</v>
      </c>
      <c r="I48" s="8">
        <f t="shared" si="11"/>
        <v>486.5</v>
      </c>
      <c r="J48" s="8">
        <f t="shared" si="12"/>
        <v>1308</v>
      </c>
      <c r="K48" s="8">
        <f t="shared" si="4"/>
        <v>1794.5</v>
      </c>
    </row>
    <row r="49" spans="1:11" x14ac:dyDescent="0.25">
      <c r="A49" s="20" t="s">
        <v>44</v>
      </c>
      <c r="B49" s="21"/>
      <c r="C49" s="8" t="s">
        <v>52</v>
      </c>
      <c r="D49" s="8" t="s">
        <v>52</v>
      </c>
      <c r="E49" s="12">
        <f>SUM(E37,E5)</f>
        <v>610</v>
      </c>
      <c r="F49" s="12">
        <f t="shared" ref="F49:G49" si="15">SUM(F37,F5)</f>
        <v>1279</v>
      </c>
      <c r="G49" s="12">
        <f t="shared" si="15"/>
        <v>1889</v>
      </c>
      <c r="H49" s="8" t="s">
        <v>52</v>
      </c>
      <c r="I49" s="12">
        <f>SUM(I37,I5)</f>
        <v>15419.599999999997</v>
      </c>
      <c r="J49" s="12">
        <f t="shared" ref="J49:K49" si="16">SUM(J37,J5)</f>
        <v>37295.900000000009</v>
      </c>
      <c r="K49" s="12">
        <f t="shared" si="16"/>
        <v>52715.499999999993</v>
      </c>
    </row>
    <row r="50" spans="1:11" ht="21" x14ac:dyDescent="0.35">
      <c r="C50" s="13"/>
      <c r="D50" s="13"/>
      <c r="E50" s="13"/>
      <c r="F50" s="13"/>
      <c r="G50" s="13"/>
      <c r="H50" s="13"/>
      <c r="I50" s="13"/>
      <c r="J50" s="13"/>
    </row>
    <row r="52" spans="1:11" ht="20.25" x14ac:dyDescent="0.3">
      <c r="B52" s="14" t="s">
        <v>57</v>
      </c>
      <c r="G52" s="14" t="s">
        <v>59</v>
      </c>
    </row>
  </sheetData>
  <mergeCells count="9">
    <mergeCell ref="A49:B49"/>
    <mergeCell ref="A1:K1"/>
    <mergeCell ref="A3:A4"/>
    <mergeCell ref="B3:B4"/>
    <mergeCell ref="C3:D3"/>
    <mergeCell ref="E3:G3"/>
    <mergeCell ref="H3:H4"/>
    <mergeCell ref="I3:J3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новое</vt:lpstr>
      <vt:lpstr>откл</vt:lpstr>
      <vt:lpstr>старое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Аксенюшкин А.В.</dc:creator>
  <cp:lastModifiedBy>Татьяна Васильевна Дементьева</cp:lastModifiedBy>
  <cp:lastPrinted>2019-12-06T11:14:11Z</cp:lastPrinted>
  <dcterms:created xsi:type="dcterms:W3CDTF">2018-07-23T08:39:31Z</dcterms:created>
  <dcterms:modified xsi:type="dcterms:W3CDTF">2019-12-09T05:03:25Z</dcterms:modified>
</cp:coreProperties>
</file>