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135"/>
  </bookViews>
  <sheets>
    <sheet name="0,1" sheetId="1" r:id="rId1"/>
    <sheet name="ФОТ" sheetId="2" r:id="rId2"/>
    <sheet name="Прочие статьи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K19" i="3"/>
  <c r="C12" i="2" l="1"/>
  <c r="C11" i="2"/>
  <c r="C10" i="2"/>
  <c r="C9" i="2"/>
  <c r="C5" i="1"/>
  <c r="C7" i="1" s="1"/>
  <c r="C8" i="2"/>
  <c r="C7" i="2"/>
  <c r="C6" i="2"/>
  <c r="C5" i="2"/>
  <c r="C4" i="2"/>
  <c r="B13" i="2"/>
  <c r="B14" i="1"/>
  <c r="C11" i="1"/>
  <c r="C10" i="1"/>
  <c r="C13" i="1"/>
  <c r="C6" i="1" l="1"/>
  <c r="C13" i="2"/>
  <c r="C8" i="1"/>
  <c r="C14" i="1" s="1"/>
  <c r="C12" i="1"/>
  <c r="C9" i="1"/>
  <c r="C14" i="2" l="1"/>
  <c r="C15" i="2" s="1"/>
  <c r="C15" i="1"/>
  <c r="C16" i="1" s="1"/>
</calcChain>
</file>

<file path=xl/sharedStrings.xml><?xml version="1.0" encoding="utf-8"?>
<sst xmlns="http://schemas.openxmlformats.org/spreadsheetml/2006/main" count="63" uniqueCount="45">
  <si>
    <t>Показатель</t>
  </si>
  <si>
    <t>Оклады</t>
  </si>
  <si>
    <t>тыс. руб.</t>
  </si>
  <si>
    <t>Раздел 1. Формирование фонда оплаты труда
по должностям государственной гражданской службы</t>
  </si>
  <si>
    <t>Должностной оклад (тарифная ставка) государственных служащих в соответствии с  штатным расписанием</t>
  </si>
  <si>
    <t>Оклад</t>
  </si>
  <si>
    <t>Оклад за классный чин</t>
  </si>
  <si>
    <t>Ежемесячная надбавка к должностному окладу за выслугу лет на гражданской службе</t>
  </si>
  <si>
    <t xml:space="preserve">Ежемесячная надбавка к должностному окладу за особые условия </t>
  </si>
  <si>
    <t>Ежемесячная процентная надбавка к должностному окладу за работу со сведениями , составляющими государственную тайну</t>
  </si>
  <si>
    <t>Премии за выполнение особо важных и сложных заданий</t>
  </si>
  <si>
    <t>Ежемесячное денежное поощрение</t>
  </si>
  <si>
    <t>Единовременная выплата при предоставлении ежегодного оплачиваемого отпуска</t>
  </si>
  <si>
    <t xml:space="preserve">Итого Раздел 1 </t>
  </si>
  <si>
    <t>Начисления на выплаты по оплате труда</t>
  </si>
  <si>
    <t>ФОТ с начислениями на выплаты по оплате труда</t>
  </si>
  <si>
    <t>Расчет районного коэффициента (0,1)   по отделу лицензирования министерства  здравоохранения Иркутской области  на 2020 год</t>
  </si>
  <si>
    <t>Начальник отдела планирования и финансирования</t>
  </si>
  <si>
    <t>И.А. Царан</t>
  </si>
  <si>
    <t xml:space="preserve">Исп. Баймакова Н.В. </t>
  </si>
  <si>
    <t>Расчет фонда оплаты труда  по отделу лицензирования министерства  здравоохранения Иркутской области  на 2020 год (2 ставки)</t>
  </si>
  <si>
    <t xml:space="preserve">                                                                                               на 2016  год </t>
  </si>
  <si>
    <t>Единица измерения: тыс руб</t>
  </si>
  <si>
    <t>Документ, утверждающий методику распределения межбюджетного трасферта*</t>
  </si>
  <si>
    <t>Постановление Правительства Российской Федерации «О внесении изменений в Методику распределения субвенций, предоставляемых из федерального бюджета бюджетам субъектов Российской Федерации на осуществление переданных органам государственной власти субъектов Российской Федерации полномочий Российской Федерации в сфере охраны здоровья граждан, утвержденную постановлением Правительства Российской Федерации от 6 апреля 2009 г. № 302»</t>
  </si>
  <si>
    <t xml:space="preserve">                                     (наименование, дата и номер нормативного правового акта)</t>
  </si>
  <si>
    <t>Алгоритм (формула) расчета
 объема межбюджетного трансферта субъекту Российской Федерации</t>
  </si>
  <si>
    <t>(Расходы на оплату труда 1 чел.+ S аренда на 1 чел. + S связь на 1 чел.+ S транспортные услуги на 1 чел. + S коммунальные услуги на 1 чел. +S  командировочные расходы на 1 чел. + S мат.обесп. на 1 чел.)*Qi-численность сотрудников, необходимая для осуществления функций в соответствии с переданными полномочиями</t>
  </si>
  <si>
    <t>Наименование субъекта Российской Федерации 
(муниципального образования)</t>
  </si>
  <si>
    <t>Код по ОКТМО</t>
  </si>
  <si>
    <t>Показатели (основные показатели), используемые для расчета (с указанием наименований и единицы измерения)**</t>
  </si>
  <si>
    <t xml:space="preserve">Объем межбюджетного трансферта </t>
  </si>
  <si>
    <t>Qi-численность сотрудников, необходимая для осуществления функций в соответствии с переданными полномочиями</t>
  </si>
  <si>
    <t>Расходы на оплату труда 1 чел. (211+213)*</t>
  </si>
  <si>
    <t>S аренда на 1 чел.</t>
  </si>
  <si>
    <t>S связь на 1 чел.</t>
  </si>
  <si>
    <t>S транспортные расходы на 1 чел.</t>
  </si>
  <si>
    <t>S ком.усл. на 1 чел.+ аренда</t>
  </si>
  <si>
    <t>S командир.расх. на 1 чел.</t>
  </si>
  <si>
    <t>S мат.обесп. на 1 чел.</t>
  </si>
  <si>
    <t xml:space="preserve">Иркутская область </t>
  </si>
  <si>
    <t xml:space="preserve">                                                                               РАСЧЕТ расходов  на 2 штатные единицы для осуществления переданных полномочий в области охраны здоровья</t>
  </si>
  <si>
    <t>на 2020 год</t>
  </si>
  <si>
    <t>на 2020год (гр.3 * (гр.4+гр.5+гр.6+гр.7+гр8+гр.9+гр.10))</t>
  </si>
  <si>
    <t>Начальник отдела планирования и финансирования                                            И.А. Царан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</si>
</sst>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sz val="10"/>
      <name val="Tahoma"/>
      <family val="2"/>
      <charset val="204"/>
    </font>
    <font>
      <sz val="9"/>
      <name val="Tahoma"/>
      <family val="2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wrapText="1"/>
    </xf>
    <xf numFmtId="164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wrapText="1"/>
    </xf>
    <xf numFmtId="164" fontId="2" fillId="0" borderId="2" xfId="0" applyNumberFormat="1" applyFont="1" applyFill="1" applyBorder="1" applyAlignment="1">
      <alignment horizontal="right"/>
    </xf>
    <xf numFmtId="164" fontId="3" fillId="0" borderId="2" xfId="0" applyNumberFormat="1" applyFont="1" applyBorder="1"/>
    <xf numFmtId="0" fontId="1" fillId="0" borderId="2" xfId="0" applyFont="1" applyFill="1" applyBorder="1" applyAlignment="1">
      <alignment wrapText="1"/>
    </xf>
    <xf numFmtId="16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0" fontId="2" fillId="0" borderId="0" xfId="0" applyFont="1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Border="1"/>
    <xf numFmtId="0" fontId="6" fillId="2" borderId="0" xfId="0" applyFont="1" applyFill="1"/>
    <xf numFmtId="0" fontId="0" fillId="2" borderId="0" xfId="0" applyFont="1" applyFill="1"/>
    <xf numFmtId="1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Border="1" applyAlignment="1">
      <alignment horizont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/>
    </xf>
    <xf numFmtId="0" fontId="0" fillId="2" borderId="0" xfId="0" applyFill="1" applyBorder="1"/>
    <xf numFmtId="0" fontId="14" fillId="2" borderId="0" xfId="1" applyFill="1" applyBorder="1"/>
    <xf numFmtId="0" fontId="1" fillId="0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A20" sqref="A20"/>
    </sheetView>
  </sheetViews>
  <sheetFormatPr defaultRowHeight="15" x14ac:dyDescent="0.25"/>
  <cols>
    <col min="1" max="1" width="42.5703125" customWidth="1"/>
    <col min="2" max="2" width="22.140625" customWidth="1"/>
    <col min="3" max="3" width="18.5703125" customWidth="1"/>
  </cols>
  <sheetData>
    <row r="2" spans="1:3" ht="36.75" customHeight="1" x14ac:dyDescent="0.25">
      <c r="A2" s="56" t="s">
        <v>16</v>
      </c>
      <c r="B2" s="56"/>
      <c r="C2" s="56"/>
    </row>
    <row r="3" spans="1:3" x14ac:dyDescent="0.25">
      <c r="A3" s="1" t="s">
        <v>0</v>
      </c>
      <c r="B3" s="1" t="s">
        <v>1</v>
      </c>
      <c r="C3" s="2" t="s">
        <v>2</v>
      </c>
    </row>
    <row r="4" spans="1:3" ht="57" customHeight="1" x14ac:dyDescent="0.25">
      <c r="A4" s="3" t="s">
        <v>3</v>
      </c>
      <c r="B4" s="4"/>
      <c r="C4" s="5"/>
    </row>
    <row r="5" spans="1:3" ht="43.5" customHeight="1" x14ac:dyDescent="0.25">
      <c r="A5" s="6" t="s">
        <v>4</v>
      </c>
      <c r="B5" s="7"/>
      <c r="C5" s="8">
        <f>(5960+5432+5259+4558)/1000</f>
        <v>21.209</v>
      </c>
    </row>
    <row r="6" spans="1:3" x14ac:dyDescent="0.25">
      <c r="A6" s="6" t="s">
        <v>5</v>
      </c>
      <c r="B6" s="7">
        <v>12</v>
      </c>
      <c r="C6" s="7">
        <f>B6*C5*0.1</f>
        <v>25.450800000000001</v>
      </c>
    </row>
    <row r="7" spans="1:3" ht="23.25" customHeight="1" x14ac:dyDescent="0.25">
      <c r="A7" s="6" t="s">
        <v>6</v>
      </c>
      <c r="B7" s="7">
        <v>4</v>
      </c>
      <c r="C7" s="7">
        <f>B7*C5*0.1</f>
        <v>8.4836000000000009</v>
      </c>
    </row>
    <row r="8" spans="1:3" ht="33" customHeight="1" x14ac:dyDescent="0.25">
      <c r="A8" s="6" t="s">
        <v>7</v>
      </c>
      <c r="B8" s="7">
        <v>3</v>
      </c>
      <c r="C8" s="7">
        <f>B8*C5*0.1</f>
        <v>6.3627000000000002</v>
      </c>
    </row>
    <row r="9" spans="1:3" ht="29.25" customHeight="1" x14ac:dyDescent="0.25">
      <c r="A9" s="6" t="s">
        <v>8</v>
      </c>
      <c r="B9" s="7">
        <v>14</v>
      </c>
      <c r="C9" s="7">
        <f>B9*C5*0.1</f>
        <v>29.692599999999999</v>
      </c>
    </row>
    <row r="10" spans="1:3" ht="58.5" customHeight="1" x14ac:dyDescent="0.25">
      <c r="A10" s="6" t="s">
        <v>9</v>
      </c>
      <c r="B10" s="7">
        <v>1.5</v>
      </c>
      <c r="C10" s="7">
        <f>B10*C5*0.1</f>
        <v>3.1813500000000001</v>
      </c>
    </row>
    <row r="11" spans="1:3" ht="35.25" customHeight="1" x14ac:dyDescent="0.25">
      <c r="A11" s="6" t="s">
        <v>10</v>
      </c>
      <c r="B11" s="7">
        <v>2.5</v>
      </c>
      <c r="C11" s="7">
        <f>B11*C5*0.1</f>
        <v>5.3022500000000008</v>
      </c>
    </row>
    <row r="12" spans="1:3" ht="26.25" customHeight="1" x14ac:dyDescent="0.25">
      <c r="A12" s="6" t="s">
        <v>11</v>
      </c>
      <c r="B12" s="7">
        <v>35</v>
      </c>
      <c r="C12" s="7">
        <f>B12*C5*0.1</f>
        <v>74.231499999999997</v>
      </c>
    </row>
    <row r="13" spans="1:3" ht="39.75" customHeight="1" x14ac:dyDescent="0.25">
      <c r="A13" s="6" t="s">
        <v>12</v>
      </c>
      <c r="B13" s="7">
        <v>4</v>
      </c>
      <c r="C13" s="7">
        <f>B13*C5*0.1</f>
        <v>8.4836000000000009</v>
      </c>
    </row>
    <row r="14" spans="1:3" x14ac:dyDescent="0.25">
      <c r="A14" s="9" t="s">
        <v>13</v>
      </c>
      <c r="B14" s="10">
        <f>SUM(B6:B13)</f>
        <v>76</v>
      </c>
      <c r="C14" s="10">
        <f>SUM(C6:C13)</f>
        <v>161.18839999999997</v>
      </c>
    </row>
    <row r="15" spans="1:3" x14ac:dyDescent="0.25">
      <c r="A15" s="11" t="s">
        <v>14</v>
      </c>
      <c r="B15" s="7"/>
      <c r="C15" s="10">
        <f>C14*30.2/100</f>
        <v>48.67889679999999</v>
      </c>
    </row>
    <row r="16" spans="1:3" ht="33" customHeight="1" x14ac:dyDescent="0.25">
      <c r="A16" s="3" t="s">
        <v>15</v>
      </c>
      <c r="B16" s="7"/>
      <c r="C16" s="10">
        <f>+C14+C15</f>
        <v>209.86729679999996</v>
      </c>
    </row>
    <row r="18" spans="1:3" x14ac:dyDescent="0.25">
      <c r="A18" s="12" t="s">
        <v>17</v>
      </c>
      <c r="B18" s="12"/>
      <c r="C18" s="12" t="s">
        <v>18</v>
      </c>
    </row>
    <row r="19" spans="1:3" x14ac:dyDescent="0.25">
      <c r="A19" s="12"/>
      <c r="B19" s="12"/>
      <c r="C19" s="12"/>
    </row>
    <row r="20" spans="1:3" x14ac:dyDescent="0.25">
      <c r="A20" s="12" t="s">
        <v>19</v>
      </c>
      <c r="B20" s="12"/>
      <c r="C20" s="12"/>
    </row>
  </sheetData>
  <mergeCells count="1">
    <mergeCell ref="A2:C2"/>
  </mergeCells>
  <pageMargins left="0.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A10" workbookViewId="0">
      <selection activeCell="P28" sqref="P28"/>
    </sheetView>
  </sheetViews>
  <sheetFormatPr defaultRowHeight="15" x14ac:dyDescent="0.25"/>
  <cols>
    <col min="1" max="1" width="51.140625" customWidth="1"/>
    <col min="2" max="2" width="17" customWidth="1"/>
    <col min="3" max="3" width="14.7109375" customWidth="1"/>
  </cols>
  <sheetData>
    <row r="1" spans="1:3" ht="55.5" customHeight="1" x14ac:dyDescent="0.25">
      <c r="A1" s="56" t="s">
        <v>20</v>
      </c>
      <c r="B1" s="56"/>
      <c r="C1" s="56"/>
    </row>
    <row r="2" spans="1:3" x14ac:dyDescent="0.25">
      <c r="A2" s="1" t="s">
        <v>0</v>
      </c>
      <c r="B2" s="1" t="s">
        <v>1</v>
      </c>
      <c r="C2" s="2" t="s">
        <v>2</v>
      </c>
    </row>
    <row r="3" spans="1:3" ht="39.75" customHeight="1" x14ac:dyDescent="0.25">
      <c r="A3" s="3" t="s">
        <v>3</v>
      </c>
      <c r="B3" s="4"/>
      <c r="C3" s="5"/>
    </row>
    <row r="4" spans="1:3" ht="39.75" customHeight="1" x14ac:dyDescent="0.25">
      <c r="A4" s="6" t="s">
        <v>4</v>
      </c>
      <c r="B4" s="7"/>
      <c r="C4" s="8">
        <f>(5259+4558)/1000</f>
        <v>9.8170000000000002</v>
      </c>
    </row>
    <row r="5" spans="1:3" ht="39.75" customHeight="1" x14ac:dyDescent="0.25">
      <c r="A5" s="6" t="s">
        <v>5</v>
      </c>
      <c r="B5" s="7">
        <v>12</v>
      </c>
      <c r="C5" s="7">
        <f>B5*C4*1.5</f>
        <v>176.70600000000002</v>
      </c>
    </row>
    <row r="6" spans="1:3" ht="39.75" customHeight="1" x14ac:dyDescent="0.25">
      <c r="A6" s="6" t="s">
        <v>6</v>
      </c>
      <c r="B6" s="7">
        <v>4</v>
      </c>
      <c r="C6" s="7">
        <f>B6*C4*1.5</f>
        <v>58.902000000000001</v>
      </c>
    </row>
    <row r="7" spans="1:3" ht="39.75" customHeight="1" x14ac:dyDescent="0.25">
      <c r="A7" s="6" t="s">
        <v>7</v>
      </c>
      <c r="B7" s="7">
        <v>3</v>
      </c>
      <c r="C7" s="7">
        <f>B7*C4*1.5</f>
        <v>44.176500000000004</v>
      </c>
    </row>
    <row r="8" spans="1:3" ht="39.75" customHeight="1" x14ac:dyDescent="0.25">
      <c r="A8" s="6" t="s">
        <v>8</v>
      </c>
      <c r="B8" s="7">
        <v>14</v>
      </c>
      <c r="C8" s="7">
        <f>B8*C4*1.5</f>
        <v>206.15699999999998</v>
      </c>
    </row>
    <row r="9" spans="1:3" ht="39.75" customHeight="1" x14ac:dyDescent="0.25">
      <c r="A9" s="6" t="s">
        <v>9</v>
      </c>
      <c r="B9" s="7">
        <v>1.5</v>
      </c>
      <c r="C9" s="7">
        <f>B9*C4*1.5</f>
        <v>22.088250000000002</v>
      </c>
    </row>
    <row r="10" spans="1:3" ht="39.75" customHeight="1" x14ac:dyDescent="0.25">
      <c r="A10" s="6" t="s">
        <v>10</v>
      </c>
      <c r="B10" s="7">
        <v>2.5</v>
      </c>
      <c r="C10" s="7">
        <f>B10*C4*1.5</f>
        <v>36.813749999999999</v>
      </c>
    </row>
    <row r="11" spans="1:3" ht="39.75" customHeight="1" x14ac:dyDescent="0.25">
      <c r="A11" s="6" t="s">
        <v>11</v>
      </c>
      <c r="B11" s="7">
        <v>35</v>
      </c>
      <c r="C11" s="7">
        <f>B11*C4*1.5</f>
        <v>515.39250000000004</v>
      </c>
    </row>
    <row r="12" spans="1:3" ht="39.75" customHeight="1" x14ac:dyDescent="0.25">
      <c r="A12" s="6" t="s">
        <v>12</v>
      </c>
      <c r="B12" s="7">
        <v>4</v>
      </c>
      <c r="C12" s="7">
        <f>B12*C4*1.5</f>
        <v>58.902000000000001</v>
      </c>
    </row>
    <row r="13" spans="1:3" ht="24" customHeight="1" x14ac:dyDescent="0.25">
      <c r="A13" s="9" t="s">
        <v>13</v>
      </c>
      <c r="B13" s="10">
        <f>SUM(B5:B12)</f>
        <v>76</v>
      </c>
      <c r="C13" s="10">
        <f>SUM(C5:C12)</f>
        <v>1119.1379999999999</v>
      </c>
    </row>
    <row r="14" spans="1:3" ht="16.5" customHeight="1" x14ac:dyDescent="0.25">
      <c r="A14" s="11" t="s">
        <v>14</v>
      </c>
      <c r="B14" s="7"/>
      <c r="C14" s="7">
        <f>C13*30.2/100</f>
        <v>337.97967599999998</v>
      </c>
    </row>
    <row r="15" spans="1:3" ht="30" customHeight="1" x14ac:dyDescent="0.25">
      <c r="A15" s="3" t="s">
        <v>15</v>
      </c>
      <c r="B15" s="7"/>
      <c r="C15" s="7">
        <f>+C13+C14</f>
        <v>1457.1176759999998</v>
      </c>
    </row>
    <row r="17" spans="1:3" x14ac:dyDescent="0.25">
      <c r="A17" t="s">
        <v>17</v>
      </c>
      <c r="C17" t="s">
        <v>18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13" workbookViewId="0">
      <selection activeCell="E29" sqref="E29"/>
    </sheetView>
  </sheetViews>
  <sheetFormatPr defaultColWidth="9.140625" defaultRowHeight="15" x14ac:dyDescent="0.25"/>
  <cols>
    <col min="1" max="1" width="21.85546875" style="13" customWidth="1"/>
    <col min="2" max="2" width="12.42578125" style="13" customWidth="1"/>
    <col min="3" max="3" width="14.42578125" style="13" customWidth="1"/>
    <col min="4" max="4" width="13" style="13" customWidth="1"/>
    <col min="5" max="5" width="19.7109375" style="13" customWidth="1"/>
    <col min="6" max="6" width="10.5703125" style="13" customWidth="1"/>
    <col min="7" max="8" width="19.7109375" style="13" customWidth="1"/>
    <col min="9" max="9" width="11.28515625" style="13" customWidth="1"/>
    <col min="10" max="10" width="10.5703125" style="13" customWidth="1"/>
    <col min="11" max="11" width="20.85546875" style="13" customWidth="1"/>
    <col min="12" max="16384" width="9.140625" style="13"/>
  </cols>
  <sheetData>
    <row r="1" spans="1:11" x14ac:dyDescent="0.25">
      <c r="H1" s="14"/>
      <c r="I1" s="14"/>
      <c r="J1" s="14"/>
      <c r="K1" s="14"/>
    </row>
    <row r="2" spans="1:11" s="15" customFormat="1" ht="14.25" x14ac:dyDescent="0.2">
      <c r="A2" s="57" t="s">
        <v>41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15" customFormat="1" ht="14.25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s="15" customFormat="1" ht="14.25" x14ac:dyDescent="0.2">
      <c r="B4" s="16" t="s">
        <v>21</v>
      </c>
      <c r="C4" s="18"/>
      <c r="D4" s="18"/>
      <c r="E4" s="65" t="s">
        <v>42</v>
      </c>
      <c r="F4" s="65"/>
      <c r="G4" s="65"/>
      <c r="H4" s="18"/>
      <c r="I4" s="17"/>
      <c r="K4" s="19"/>
    </row>
    <row r="5" spans="1:11" x14ac:dyDescent="0.25">
      <c r="A5" s="20"/>
      <c r="B5" s="20"/>
      <c r="C5" s="20"/>
      <c r="D5" s="20"/>
      <c r="E5" s="15"/>
      <c r="F5" s="15"/>
      <c r="G5" s="15"/>
      <c r="H5" s="15"/>
      <c r="I5" s="20"/>
      <c r="J5" s="15"/>
      <c r="K5" s="21"/>
    </row>
    <row r="6" spans="1:11" s="23" customFormat="1" x14ac:dyDescent="0.25">
      <c r="A6" s="22" t="s">
        <v>22</v>
      </c>
      <c r="B6" s="21"/>
      <c r="C6" s="15"/>
      <c r="D6" s="15"/>
      <c r="E6" s="15"/>
      <c r="F6" s="15"/>
      <c r="G6" s="15"/>
      <c r="H6" s="15"/>
      <c r="I6" s="15"/>
      <c r="J6" s="15"/>
      <c r="K6" s="21"/>
    </row>
    <row r="7" spans="1:11" s="23" customFormat="1" ht="63.75" customHeight="1" x14ac:dyDescent="0.25">
      <c r="A7" s="66" t="s">
        <v>23</v>
      </c>
      <c r="B7" s="66"/>
      <c r="C7" s="67" t="s">
        <v>24</v>
      </c>
      <c r="D7" s="67"/>
      <c r="E7" s="67"/>
      <c r="F7" s="67"/>
      <c r="G7" s="67"/>
      <c r="H7" s="67"/>
      <c r="I7" s="21"/>
      <c r="J7" s="24"/>
      <c r="K7" s="25"/>
    </row>
    <row r="8" spans="1:11" s="23" customFormat="1" x14ac:dyDescent="0.25">
      <c r="A8" s="15"/>
      <c r="B8" s="15"/>
      <c r="C8" s="26" t="s">
        <v>25</v>
      </c>
      <c r="D8" s="15"/>
      <c r="E8" s="15"/>
      <c r="F8" s="15"/>
      <c r="G8" s="15"/>
      <c r="H8" s="15"/>
      <c r="I8" s="15"/>
      <c r="J8" s="27"/>
      <c r="K8" s="28"/>
    </row>
    <row r="9" spans="1:11" s="23" customFormat="1" x14ac:dyDescent="0.25">
      <c r="A9" s="15"/>
      <c r="B9" s="15"/>
      <c r="C9" s="15"/>
      <c r="D9" s="15"/>
      <c r="E9" s="15"/>
      <c r="F9" s="15"/>
      <c r="G9" s="15"/>
      <c r="H9" s="15"/>
      <c r="I9" s="15"/>
      <c r="J9" s="21"/>
      <c r="K9" s="21"/>
    </row>
    <row r="10" spans="1:11" x14ac:dyDescent="0.25">
      <c r="A10" s="20"/>
      <c r="B10" s="68" t="s">
        <v>26</v>
      </c>
      <c r="C10" s="69"/>
      <c r="D10" s="70" t="s">
        <v>27</v>
      </c>
      <c r="E10" s="71"/>
      <c r="F10" s="71"/>
      <c r="G10" s="71"/>
      <c r="H10" s="71"/>
      <c r="I10" s="71"/>
      <c r="J10" s="71"/>
      <c r="K10" s="72"/>
    </row>
    <row r="11" spans="1:11" x14ac:dyDescent="0.25">
      <c r="A11" s="20"/>
      <c r="B11" s="29"/>
      <c r="C11" s="30"/>
      <c r="D11" s="31"/>
      <c r="E11" s="31"/>
      <c r="F11" s="31"/>
      <c r="G11" s="31"/>
      <c r="H11" s="31"/>
      <c r="I11" s="31"/>
      <c r="J11" s="31"/>
      <c r="K11" s="31"/>
    </row>
    <row r="12" spans="1:11" x14ac:dyDescent="0.25">
      <c r="A12" s="20"/>
      <c r="B12" s="29"/>
      <c r="C12" s="30"/>
      <c r="D12" s="31"/>
      <c r="E12" s="31"/>
      <c r="F12" s="31"/>
      <c r="G12" s="31"/>
      <c r="H12" s="31"/>
      <c r="I12" s="31"/>
      <c r="J12" s="31"/>
      <c r="K12" s="31"/>
    </row>
    <row r="13" spans="1:11" x14ac:dyDescent="0.25">
      <c r="A13" s="20"/>
      <c r="B13" s="29"/>
      <c r="C13" s="30"/>
      <c r="D13" s="31"/>
      <c r="E13" s="31"/>
      <c r="F13" s="31"/>
      <c r="G13" s="31"/>
      <c r="H13" s="31"/>
      <c r="I13" s="31"/>
      <c r="J13" s="31"/>
      <c r="K13" s="31"/>
    </row>
    <row r="14" spans="1:11" x14ac:dyDescent="0.25">
      <c r="A14" s="20"/>
      <c r="B14" s="20"/>
      <c r="C14" s="32"/>
      <c r="D14" s="32"/>
      <c r="E14" s="15"/>
      <c r="F14" s="33"/>
      <c r="G14" s="15"/>
      <c r="H14" s="15"/>
      <c r="I14" s="15"/>
      <c r="J14" s="15"/>
      <c r="K14" s="15"/>
    </row>
    <row r="15" spans="1:11" s="34" customFormat="1" ht="12.75" x14ac:dyDescent="0.25">
      <c r="E15" s="35"/>
      <c r="G15" s="35"/>
      <c r="H15" s="35"/>
      <c r="I15" s="36"/>
      <c r="J15" s="36"/>
      <c r="K15" s="36"/>
    </row>
    <row r="16" spans="1:11" s="38" customFormat="1" ht="24" x14ac:dyDescent="0.2">
      <c r="A16" s="58" t="s">
        <v>28</v>
      </c>
      <c r="B16" s="58" t="s">
        <v>29</v>
      </c>
      <c r="C16" s="61" t="s">
        <v>30</v>
      </c>
      <c r="D16" s="62"/>
      <c r="E16" s="62"/>
      <c r="F16" s="62"/>
      <c r="G16" s="62"/>
      <c r="H16" s="62"/>
      <c r="I16" s="62"/>
      <c r="J16" s="63"/>
      <c r="K16" s="37" t="s">
        <v>31</v>
      </c>
    </row>
    <row r="17" spans="1:11" s="38" customFormat="1" ht="96" x14ac:dyDescent="0.2">
      <c r="A17" s="59"/>
      <c r="B17" s="60"/>
      <c r="C17" s="39" t="s">
        <v>32</v>
      </c>
      <c r="D17" s="39" t="s">
        <v>33</v>
      </c>
      <c r="E17" s="39" t="s">
        <v>34</v>
      </c>
      <c r="F17" s="39" t="s">
        <v>35</v>
      </c>
      <c r="G17" s="39" t="s">
        <v>36</v>
      </c>
      <c r="H17" s="39" t="s">
        <v>37</v>
      </c>
      <c r="I17" s="39" t="s">
        <v>38</v>
      </c>
      <c r="J17" s="39" t="s">
        <v>39</v>
      </c>
      <c r="K17" s="40" t="s">
        <v>43</v>
      </c>
    </row>
    <row r="18" spans="1:11" s="47" customFormat="1" ht="12" x14ac:dyDescent="0.25">
      <c r="A18" s="41">
        <v>1</v>
      </c>
      <c r="B18" s="42">
        <v>2</v>
      </c>
      <c r="C18" s="42">
        <v>3</v>
      </c>
      <c r="D18" s="43">
        <v>4</v>
      </c>
      <c r="E18" s="44">
        <v>5</v>
      </c>
      <c r="F18" s="45">
        <v>6</v>
      </c>
      <c r="G18" s="44">
        <v>7</v>
      </c>
      <c r="H18" s="44">
        <v>8</v>
      </c>
      <c r="I18" s="45">
        <v>9</v>
      </c>
      <c r="J18" s="46">
        <v>10</v>
      </c>
      <c r="K18" s="42">
        <v>11</v>
      </c>
    </row>
    <row r="19" spans="1:11" s="47" customFormat="1" ht="12.75" x14ac:dyDescent="0.25">
      <c r="A19" s="48" t="s">
        <v>40</v>
      </c>
      <c r="B19" s="49"/>
      <c r="C19" s="50">
        <v>2</v>
      </c>
      <c r="D19" s="51">
        <f>ФОТ!C15/2</f>
        <v>728.55883799999992</v>
      </c>
      <c r="E19" s="51"/>
      <c r="F19" s="52">
        <v>59</v>
      </c>
      <c r="G19" s="51">
        <v>45</v>
      </c>
      <c r="H19" s="51"/>
      <c r="I19" s="51">
        <v>25</v>
      </c>
      <c r="J19" s="51">
        <v>50</v>
      </c>
      <c r="K19" s="53">
        <f>C19*(D19+E19+F19+G19+H19+I19+J19)</f>
        <v>1815.1176759999998</v>
      </c>
    </row>
    <row r="20" spans="1:1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x14ac:dyDescent="0.25">
      <c r="A21" s="54" t="s">
        <v>44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1" x14ac:dyDescent="0.25">
      <c r="A22" s="54"/>
      <c r="B22" s="55"/>
      <c r="C22" s="54"/>
      <c r="D22" s="54"/>
      <c r="E22" s="54"/>
      <c r="F22" s="54"/>
      <c r="G22" s="54"/>
      <c r="H22" s="54"/>
      <c r="I22" s="54"/>
      <c r="J22" s="54"/>
      <c r="K22" s="54"/>
    </row>
  </sheetData>
  <mergeCells count="10">
    <mergeCell ref="A2:K2"/>
    <mergeCell ref="A16:A17"/>
    <mergeCell ref="B16:B17"/>
    <mergeCell ref="C16:J16"/>
    <mergeCell ref="A3:K3"/>
    <mergeCell ref="E4:G4"/>
    <mergeCell ref="A7:B7"/>
    <mergeCell ref="C7:H7"/>
    <mergeCell ref="B10:C10"/>
    <mergeCell ref="D10:K10"/>
  </mergeCells>
  <pageMargins left="0.17" right="0.17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0,1</vt:lpstr>
      <vt:lpstr>ФОТ</vt:lpstr>
      <vt:lpstr>Прочие статьи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В. Баймакова</dc:creator>
  <cp:lastModifiedBy>Наталья В. Перфильева</cp:lastModifiedBy>
  <cp:lastPrinted>2019-08-26T06:03:59Z</cp:lastPrinted>
  <dcterms:created xsi:type="dcterms:W3CDTF">2019-08-19T09:51:43Z</dcterms:created>
  <dcterms:modified xsi:type="dcterms:W3CDTF">2019-12-06T04:09:42Z</dcterms:modified>
</cp:coreProperties>
</file>