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625" windowHeight="816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BossProviderVariable?_fc8184aa_3956_4f40_b1e5_7f21d8df1b31" hidden="1">"25_01_2006"</definedName>
    <definedName name="Print_Area" localSheetId="0">Лист1!$A$1:$D$57</definedName>
    <definedName name="Print_Area" localSheetId="1">Лист2!$A$1:$G$72</definedName>
    <definedName name="Print_Area" localSheetId="3">Лист4!$A$1:$C$25</definedName>
    <definedName name="Print_Titles" localSheetId="0">Лист1!$15:$15</definedName>
    <definedName name="Print_Titles" localSheetId="1">Лист2!$14:$14</definedName>
    <definedName name="Print_Titles" localSheetId="3">Лист4!$14:$14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D55" i="1"/>
  <c r="G20" i="2" l="1"/>
  <c r="D16" i="3" l="1"/>
  <c r="G19" i="2" l="1"/>
  <c r="G70" i="2"/>
  <c r="G69" i="2" s="1"/>
  <c r="G68" i="2" s="1"/>
  <c r="G67" i="2" s="1"/>
  <c r="G66" i="2" s="1"/>
  <c r="G59" i="2"/>
  <c r="G58" i="2" s="1"/>
  <c r="G57" i="2" s="1"/>
  <c r="G55" i="2"/>
  <c r="G49" i="2"/>
  <c r="G41" i="2"/>
  <c r="G40" i="2" s="1"/>
  <c r="G39" i="2" s="1"/>
  <c r="G38" i="2" s="1"/>
  <c r="G23" i="2"/>
  <c r="D24" i="1" l="1"/>
  <c r="C24" i="4" l="1"/>
  <c r="C23" i="4" s="1"/>
  <c r="C22" i="4" s="1"/>
  <c r="C20" i="4"/>
  <c r="C19" i="4" s="1"/>
  <c r="C18" i="4" s="1"/>
  <c r="C17" i="4" l="1"/>
  <c r="C16" i="4" s="1"/>
  <c r="C15" i="4" s="1"/>
  <c r="G22" i="2" l="1"/>
  <c r="G28" i="2"/>
  <c r="G27" i="2" s="1"/>
  <c r="G64" i="2"/>
  <c r="G63" i="2" s="1"/>
  <c r="G62" i="2" s="1"/>
  <c r="G61" i="2" s="1"/>
  <c r="G47" i="2"/>
  <c r="G46" i="2" s="1"/>
  <c r="G45" i="2" s="1"/>
  <c r="G44" i="2" s="1"/>
  <c r="G53" i="2"/>
  <c r="G52" i="2" s="1"/>
  <c r="G51" i="2" s="1"/>
  <c r="G31" i="2"/>
  <c r="G30" i="2" s="1"/>
  <c r="G43" i="2" l="1"/>
  <c r="G37" i="2" s="1"/>
  <c r="G36" i="2" s="1"/>
  <c r="G35" i="2" s="1"/>
  <c r="D18" i="3" s="1"/>
  <c r="G21" i="2"/>
  <c r="G18" i="2"/>
  <c r="G17" i="2" s="1"/>
  <c r="G16" i="2" s="1"/>
  <c r="D15" i="3" s="1"/>
  <c r="G15" i="2" l="1"/>
  <c r="G72" i="2" s="1"/>
  <c r="D17" i="3"/>
  <c r="D19" i="3" s="1"/>
  <c r="F43" i="1" l="1"/>
  <c r="D43" i="1"/>
  <c r="F55" i="1"/>
  <c r="F54" i="1"/>
  <c r="F53" i="1" s="1"/>
  <c r="F51" i="1"/>
  <c r="F50" i="1" s="1"/>
  <c r="F49" i="1" s="1"/>
  <c r="D51" i="1"/>
  <c r="F47" i="1"/>
  <c r="D47" i="1"/>
  <c r="F38" i="1"/>
  <c r="D38" i="1"/>
  <c r="F36" i="1"/>
  <c r="D36" i="1"/>
  <c r="F33" i="1"/>
  <c r="D33" i="1"/>
  <c r="F31" i="1"/>
  <c r="D31" i="1"/>
  <c r="F29" i="1"/>
  <c r="D29" i="1"/>
  <c r="D28" i="1" s="1"/>
  <c r="F26" i="1"/>
  <c r="F24" i="1" s="1"/>
  <c r="D26" i="1"/>
  <c r="D23" i="1" s="1"/>
  <c r="F21" i="1"/>
  <c r="F20" i="1" s="1"/>
  <c r="F19" i="1" s="1"/>
  <c r="D21" i="1"/>
  <c r="D20" i="1" s="1"/>
  <c r="D19" i="1" s="1"/>
  <c r="F35" i="1" l="1"/>
  <c r="F23" i="1"/>
  <c r="F18" i="1" s="1"/>
  <c r="D18" i="1"/>
  <c r="D35" i="1"/>
  <c r="F42" i="1"/>
  <c r="F41" i="1" s="1"/>
  <c r="F40" i="1" s="1"/>
  <c r="D42" i="1"/>
  <c r="D41" i="1" s="1"/>
  <c r="D53" i="1"/>
  <c r="D50" i="1"/>
  <c r="F17" i="1" l="1"/>
  <c r="F16" i="1" s="1"/>
  <c r="D49" i="1"/>
  <c r="D40" i="1" l="1"/>
  <c r="D17" i="1" l="1"/>
  <c r="D16" i="1" l="1"/>
</calcChain>
</file>

<file path=xl/sharedStrings.xml><?xml version="1.0" encoding="utf-8"?>
<sst xmlns="http://schemas.openxmlformats.org/spreadsheetml/2006/main" count="480" uniqueCount="206">
  <si>
    <t>Приложение 1</t>
  </si>
  <si>
    <t>к Закону Иркутской области</t>
  </si>
  <si>
    <t>№ ________</t>
  </si>
  <si>
    <t>«Об исполнении бюджета</t>
  </si>
  <si>
    <t xml:space="preserve">Территориального фонда  </t>
  </si>
  <si>
    <t>обязательного медицинского</t>
  </si>
  <si>
    <t>страхования граждан</t>
  </si>
  <si>
    <t>(тыс. рублей)</t>
  </si>
  <si>
    <t>Наименование показателя</t>
  </si>
  <si>
    <t>Код бюджетной классификации</t>
  </si>
  <si>
    <t>Кассовое исполнение</t>
  </si>
  <si>
    <t>главного администратора доходов</t>
  </si>
  <si>
    <t>ДОХОДЫ, ВСЕГО</t>
  </si>
  <si>
    <t>Государственное учреждение Территориальный фонд обязательного медицинского страхования граждан Иркутской области</t>
  </si>
  <si>
    <t>НАЛОГОВЫЕ И НЕНАЛОГОВЫЕ ДОХОДЫ</t>
  </si>
  <si>
    <t>1 00 00000 00 0000 000</t>
  </si>
  <si>
    <t>ДОХОДЫ ОТ ОКАЗАНИЯ ПЛАТНЫХ УСЛУГ (РАБОТ) И КОМПЕНСАЦИИ ЗАТРАТ ГОСУДАРСТВА</t>
  </si>
  <si>
    <t>1 13 00000 00 0000 000</t>
  </si>
  <si>
    <t>Доходы от компенсации затрат государства</t>
  </si>
  <si>
    <t>1 13 02000 00 0000 130</t>
  </si>
  <si>
    <t>Прочие доходы от компенсации затрат государства</t>
  </si>
  <si>
    <t>1 13 02990 00 0000 130</t>
  </si>
  <si>
    <t>Прочие доходы от компенсации затрат бюджетов территориальных фондов обязательного медицинского страхования</t>
  </si>
  <si>
    <t>1 13 02999 09 0000 130</t>
  </si>
  <si>
    <t>ШТРАФЫ, САНКЦИИ, ВОЗМЕЩЕНИЕ УЩЕРБА</t>
  </si>
  <si>
    <t>1 16 00000 00 0000 000</t>
  </si>
  <si>
    <t>Денежные взыскания (штрафы) за нарушение законодательства Российской Федерации о государственных внебюджетных фондах и о конкретных видах обязательного социального страхования, бюджетного законодательства (в части бюджетов государственных внебюджетных фондов)</t>
  </si>
  <si>
    <t>1 16 20000 00 0000 140</t>
  </si>
  <si>
    <t>Денежные взыскания (штрафы) за нарушение законодательства Российской Федерации о государственных внебюджетных фондах и о конкретных видах обязательного социального страхования, бюджетного законодательства (в части бюджетов территориальных фондов обязательного медицинского страхования)</t>
  </si>
  <si>
    <t>1 16 20040 09 0000 140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</si>
  <si>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</si>
  <si>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</si>
  <si>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территориальных фондов обязательного медицинского страхования</t>
  </si>
  <si>
    <t>1 16 21090 09 0000 140</t>
  </si>
  <si>
    <t>Доходы от возмещения ущерба при возникновении страховых случаев, когда выгодоприобретателями выступают получатели средств бюджетов территориальных фондов обязательного медицинского страхования</t>
  </si>
  <si>
    <t>1 16 23090 09 0000 140</t>
  </si>
  <si>
    <t xml:space="preserve">Доходы от возмещения ущерба при возникновении иных страховых случаев, когда выгодоприобретателями выступают получатели средств территориальных фондов обязательного медицинского страхования
</t>
  </si>
  <si>
    <t>1 16 23092 09 0000 140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</si>
  <si>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</si>
  <si>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1 16 32000 00 0000 140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</si>
  <si>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территориальных фондов обязательного медицинского страхования)</t>
  </si>
  <si>
    <t>1 16 32000 09 0000 140</t>
  </si>
  <si>
    <t xml:space="preserve">Прочие поступления от денежных взысканий (штрафов) и иных сумм в возмещение ущерба
</t>
  </si>
  <si>
    <t>1 16 90000 00 0000 140</t>
  </si>
  <si>
    <t xml:space="preserve">Прочие поступления от денежных взысканий (штрафов) и иных сумм в возмещение ущерба, зачисляемые в бюджеты территориальных фондов обязательного медицинского страхования
</t>
  </si>
  <si>
    <t>1 16 90090 09 0000 140</t>
  </si>
  <si>
    <t>ПРОЧИЕ НЕНАЛОГОВЫЕ ДОХОДЫ</t>
  </si>
  <si>
    <t>1 17 00000 00 0000 000</t>
  </si>
  <si>
    <t>Невыясненные поступления</t>
  </si>
  <si>
    <t>1 17 01000 00 0000 180</t>
  </si>
  <si>
    <t>Невыясненные поступления, зачисляемые в бюджеты территориальных фондов обязательного медицинского страхования</t>
  </si>
  <si>
    <t>1 17 01090 09 0000 180</t>
  </si>
  <si>
    <t>Прочие неналоговые поступления в бюджеты государственных внебюджетных фондов</t>
  </si>
  <si>
    <t>1 17 06000 00 0000 180</t>
  </si>
  <si>
    <t>Прочие неналоговые поступления в территориальные фонды обязательного медицинского страхования</t>
  </si>
  <si>
    <t>1 17 06040 09 0000 180</t>
  </si>
  <si>
    <t>БЕЗВОЗМЕЗДНЫЕ ПОСТУПЛЕНИЯ</t>
  </si>
  <si>
    <t>2 00 00000 00 0000 000</t>
  </si>
  <si>
    <t>БЕЗВОЗМЕЗДНЫЕ ПОСТУПЛЕНИЯ ОТ ДРУГИХ БЮДЖЕТОВ БЮДЖЕТНОЙ СИСТЕМЫ РОССИЙСКОЙ ФЕДЕРАЦИИ</t>
  </si>
  <si>
    <t>2 02 00000 00 0000 000</t>
  </si>
  <si>
    <t>Межбюджетные трансферты, передаваемые бюджетам государственных внебюджетных фондов</t>
  </si>
  <si>
    <t>2 02 05000 00 0000 151</t>
  </si>
  <si>
    <t>Средства Федерального фонда обязательного медицинского страхования, передаваемые бюджетам территориальных фондов обязательного медицинского страхования</t>
  </si>
  <si>
    <t>2 02 05800 09 0000 151</t>
  </si>
  <si>
    <t>Субвенции бюджетам территориальных фондов обязательного медицинского страхования на финансовое обеспечение организации обязательного медицинского страхования на территориях субъектов Российской Федерации</t>
  </si>
  <si>
    <t>2 02 05812 09 0000 151</t>
  </si>
  <si>
    <t>Межбюджетные трансферты, передаваемые бюджетам территориальных фондов обязательного медицинского страхования на единовременные компенсационные выплаты медицинским работникам</t>
  </si>
  <si>
    <t>2 02 05813 09 0000 151</t>
  </si>
  <si>
    <t>Прочие межбюджетные трансферты, передаваемые бюджетам государственных внебюджетных фондов</t>
  </si>
  <si>
    <t>2 02 05999 00 0000 151</t>
  </si>
  <si>
    <t>Прочие межбюджетные трансферты, передаваемые бюджетам территориальных фондов обязательного медицинского страхования</t>
  </si>
  <si>
    <t>2 02 05999 09 0000 151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</si>
  <si>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</si>
  <si>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</si>
  <si>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</si>
  <si>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2 18 00000 00 0000 151</t>
  </si>
  <si>
    <t>Доходы бюджетов государственных внебюджетных фондов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</si>
  <si>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2 18 06000 00 0000 151</t>
  </si>
  <si>
    <t>Доходы бюджетов территориальных фондов обязательного медицинского страхования от возврата остатков субсидий, субвенций и иных межбюджетных трансфертов, имеющих целевое назначение, прошлых лет</t>
  </si>
  <si>
    <t>2 18 06040 09 0000 151</t>
  </si>
  <si>
    <t>ВОЗВРАТ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</si>
  <si>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</si>
  <si>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 из бюджетов государственных внебюджетных фондов</t>
  </si>
  <si>
    <t>2 19 06000 00 0000 151</t>
  </si>
  <si>
    <t>Возврат остатков субсидий, субвенций и иных межбюджетных трансфертов, имеющих целевое назначение, прошлых лет в бюджет Федерального фонда обязательного медицинского страхования</t>
  </si>
  <si>
    <t>2 19 06080 00 0000 151</t>
  </si>
  <si>
    <t>Возврат остатков субсидий, субвенций и иных межбюджетных трансфертов, имеющих целевое назначение, прошлых лет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</si>
  <si>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2 19 06080 09 0000 151</t>
  </si>
  <si>
    <t>Приложение 3</t>
  </si>
  <si>
    <t>Наименование</t>
  </si>
  <si>
    <t>ГРБС</t>
  </si>
  <si>
    <t>РЗ</t>
  </si>
  <si>
    <t>ПР</t>
  </si>
  <si>
    <t>ЦСР</t>
  </si>
  <si>
    <t>ВР</t>
  </si>
  <si>
    <t>Общегосударственные вопросы</t>
  </si>
  <si>
    <t>01</t>
  </si>
  <si>
    <t>00</t>
  </si>
  <si>
    <t>Другие общегосударственные вопросы</t>
  </si>
  <si>
    <t>Непрограммные направления деятельности органов управления государственных внебюджетных фондов Российской Федерации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</si>
  <si>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</si>
  <si>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</si>
  <si>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</si>
  <si>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</si>
  <si>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 для обеспечения государственных (муниципальных) нужд</t>
  </si>
  <si>
    <t>Иные бюджетные ассигнования</t>
  </si>
  <si>
    <t>Уплата налогов, сборов и иных платежей</t>
  </si>
  <si>
    <t>Уплата налога на имущество организаций и земельного налога</t>
  </si>
  <si>
    <t>Здравоохранение</t>
  </si>
  <si>
    <t>09</t>
  </si>
  <si>
    <t>Другие вопросы в области здравоохранения</t>
  </si>
  <si>
    <t>Реализация государственных функций в области социальной политики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</si>
  <si>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</si>
  <si>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</si>
  <si>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Приобретение товаров, работ, услуг в пользу граждан в целях их социального обеспечения</t>
  </si>
  <si>
    <t>300</t>
  </si>
  <si>
    <t>320</t>
  </si>
  <si>
    <t>323</t>
  </si>
  <si>
    <t>Межбюджетные трансферты</t>
  </si>
  <si>
    <t>Всего расходов</t>
  </si>
  <si>
    <t>395</t>
  </si>
  <si>
    <t>13</t>
  </si>
  <si>
    <t>100</t>
  </si>
  <si>
    <t>140</t>
  </si>
  <si>
    <t>141</t>
  </si>
  <si>
    <t>200</t>
  </si>
  <si>
    <t>240</t>
  </si>
  <si>
    <t>244</t>
  </si>
  <si>
    <t>800</t>
  </si>
  <si>
    <t>850</t>
  </si>
  <si>
    <t>851</t>
  </si>
  <si>
    <t>Уплата прочих налогов, сборов</t>
  </si>
  <si>
    <t>852</t>
  </si>
  <si>
    <t>Уплата иных платежей</t>
  </si>
  <si>
    <t>853</t>
  </si>
  <si>
    <t>Дополнительное финансовое обеспечение организации обязательного медицинского страхования на территориях субъектов Российской Федерации в рамках реализации государственных функций в области социальной политики по непрограммным направлениям деятельности органов управления государственных внебюджетных фондов Российской Федерации</t>
  </si>
  <si>
    <t>Приложение 4</t>
  </si>
  <si>
    <t>ИТОГО РАСХОДОВ</t>
  </si>
  <si>
    <t>395 00 00 00 00 00 0000 000</t>
  </si>
  <si>
    <t>Источники внутреннего финансирования дефицитов бюджетов</t>
  </si>
  <si>
    <t>395 01 00 00 00 00 0000 000</t>
  </si>
  <si>
    <t>Изменение остатков средств на счетах по учету средств бюджетов</t>
  </si>
  <si>
    <t>395 01 05 00 00 00 0000 000</t>
  </si>
  <si>
    <t>Увеличение остатков средств бюджетов</t>
  </si>
  <si>
    <t>395 01 05 00 00 00 0000 500</t>
  </si>
  <si>
    <t>Увеличение прочих остатков средств бюджетов</t>
  </si>
  <si>
    <t>395 01 05 02 00 00 0000 500</t>
  </si>
  <si>
    <t>Увеличение прочих остатков денежных средств бюджетов</t>
  </si>
  <si>
    <t>395 01 05 02 01 00 0000 510</t>
  </si>
  <si>
    <t>Увеличение прочих остатков денежных средств бюджетов территориальных фондов обязательного медицинского страхования</t>
  </si>
  <si>
    <t>395 01 05 02 01 09 0000 510</t>
  </si>
  <si>
    <t>Уменьшение остатков средств бюджетов</t>
  </si>
  <si>
    <t>395 01 05 00 00 00 0000 600</t>
  </si>
  <si>
    <t>Уменьшение прочих остатков средств бюджетов</t>
  </si>
  <si>
    <t>395 01 05 02 00 00 0000 600</t>
  </si>
  <si>
    <t>Уменьшение прочих остатков денежных средств бюджетов</t>
  </si>
  <si>
    <t>395 01 05 02 01 00 0000 610</t>
  </si>
  <si>
    <t>Уменьшение прочих остатков денежных средств бюджетов территориальных фондов обязательного медицинского страхования</t>
  </si>
  <si>
    <t>395 01 05 02 01 09 0000 610</t>
  </si>
  <si>
    <t>Приложение 2</t>
  </si>
  <si>
    <t>Закупка товаров, работ и услуг для государственных (муниципальных) нужд</t>
  </si>
  <si>
    <t>Доходы от возмещения ущерба при возникновении страховых случаев</t>
  </si>
  <si>
    <t>1 16 23000 00 0000 140</t>
  </si>
  <si>
    <t>Иркутской области за 2016 год»</t>
  </si>
  <si>
    <t>ДОХОДЫ
бюджета Территориального фонда обязательного медицинского страхования
граждан Иркутской области по кодам классификации доходов бюджетов за 2016 год</t>
  </si>
  <si>
    <t>Код бюджетной классификации Российской Федерации</t>
  </si>
  <si>
    <t>доходов бюджета Фонда</t>
  </si>
  <si>
    <t>Межбюджетные трансферты, передаваемые бюджетам территориальных фондов обязательного медицинского страхования на дополнительное финансовое обеспечение оказания специализированной, в том числе высокотехнологичной, медицинской помощи, включенной в базовую программу обязательного медицинского страхования</t>
  </si>
  <si>
    <t>2 02 05814 09 0000 151</t>
  </si>
  <si>
    <t>2 19 06090 09 0000 151</t>
  </si>
  <si>
    <t>РАСХОДЫ
бюджета Территориального фонда обязательного медицинского страхования
граждан Иркутской области по разделам, подразделам, целевым статьям и видам
расходов классификации расходов бюджетов в ведомственной структуре расходов
бюджета Территориального фонда обязательного медицинского страхования граждан Иркутской области за 2016 год</t>
  </si>
  <si>
    <t>Взносы по обязательному социальному страхованию на выплаты по оплате труда работников и иные выплаты работникам государственных внебюджетных фондов</t>
  </si>
  <si>
    <t>52 0 00 00000</t>
  </si>
  <si>
    <r>
      <t xml:space="preserve">Государственная программа Иркутской области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Развитие здравоохранения</t>
    </r>
    <r>
      <rPr>
        <sz val="12"/>
        <rFont val="Calibri"/>
        <family val="2"/>
        <charset val="204"/>
      </rPr>
      <t>»</t>
    </r>
    <r>
      <rPr>
        <sz val="12"/>
        <rFont val="Times New Roman"/>
        <family val="1"/>
        <charset val="204"/>
      </rPr>
      <t xml:space="preserve"> на 2014 - 2020 годы</t>
    </r>
  </si>
  <si>
    <t>52 Б 00 00000</t>
  </si>
  <si>
    <r>
      <t xml:space="preserve">Основное мероприятие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Организация бесплатного оказания гражданам медицинской помощи в Иркутской области</t>
    </r>
    <r>
      <rPr>
        <sz val="12"/>
        <rFont val="Calibri"/>
        <family val="2"/>
        <charset val="204"/>
      </rPr>
      <t>»</t>
    </r>
  </si>
  <si>
    <t>Финансовое обеспечение организации обязательного медицинского страхования на территориях субъектов Российской Федерации</t>
  </si>
  <si>
    <t>52 Б 01 50930</t>
  </si>
  <si>
    <t>52 7 00 00000</t>
  </si>
  <si>
    <r>
      <t xml:space="preserve">Подпрограмма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Кадровое обеспечение системы здравоохранения</t>
    </r>
    <r>
      <rPr>
        <sz val="12"/>
        <rFont val="Calibri"/>
        <family val="2"/>
        <charset val="204"/>
      </rPr>
      <t>»</t>
    </r>
    <r>
      <rPr>
        <sz val="12"/>
        <rFont val="Times New Roman"/>
        <family val="1"/>
        <charset val="204"/>
      </rPr>
      <t xml:space="preserve"> на 2014 - 2020 годы</t>
    </r>
  </si>
  <si>
    <t>52 7 01 00000</t>
  </si>
  <si>
    <r>
      <t xml:space="preserve">Основное мероприятие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Кадровое обеспечение системы здравоохранения Иркутской области</t>
    </r>
    <r>
      <rPr>
        <sz val="12"/>
        <rFont val="Calibri"/>
        <family val="2"/>
        <charset val="204"/>
      </rPr>
      <t>»</t>
    </r>
  </si>
  <si>
    <t>52 7 01 51360</t>
  </si>
  <si>
    <t>Иные межбюджетные трансферты на осуществление единовременных выплат медицинским работникам</t>
  </si>
  <si>
    <t xml:space="preserve">Иные межбюджетные трансферты
</t>
  </si>
  <si>
    <r>
      <t xml:space="preserve">Подпрограмма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Совершенствование системы территориального планирования субъектов Российской Федерации</t>
    </r>
    <r>
      <rPr>
        <sz val="12"/>
        <rFont val="Calibri"/>
        <family val="2"/>
        <charset val="204"/>
      </rPr>
      <t>»</t>
    </r>
    <r>
      <rPr>
        <sz val="12"/>
        <rFont val="Times New Roman"/>
        <family val="1"/>
        <charset val="204"/>
      </rPr>
      <t xml:space="preserve"> на 2014 - 2020 годы</t>
    </r>
  </si>
  <si>
    <t>52 Б 01 00000</t>
  </si>
  <si>
    <t xml:space="preserve">Межбюджетные трансферты
</t>
  </si>
  <si>
    <t xml:space="preserve">Межбюджетные трансферты бюджетам территориальных фондов
обязательного медицинского страхования
</t>
  </si>
  <si>
    <t>Дополнительное финансовое обеспечение оказания специализированной, в том числе высокотехнологичной, медицинской помощи, включенной в базовую программу обязательного медицинского страхования</t>
  </si>
  <si>
    <t>52 Б 01 55060</t>
  </si>
  <si>
    <t>Дополнительное финансовое обеспечение организации обязательного медицинского страхования на территории Иркутской области</t>
  </si>
  <si>
    <t>52 Б 01 80040</t>
  </si>
  <si>
    <r>
      <t xml:space="preserve">Основное мероприятие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Организация дополнительного профессионального образования медицинских работников по программам повышения квалификации, а также приобретение и проведение ремонта медицинского оборудования</t>
    </r>
    <r>
      <rPr>
        <sz val="12"/>
        <rFont val="Calibri"/>
        <family val="2"/>
        <charset val="204"/>
      </rPr>
      <t>»</t>
    </r>
  </si>
  <si>
    <t>52 Б 02 00000</t>
  </si>
  <si>
    <t>Финансовое обеспечение мероприятий по организации дополнительного профессионального образования медицинских работников по программам повышения квалификации, а также по приобретению и проведению ремонта медицинского оборудования</t>
  </si>
  <si>
    <t>52 Б 02 80060</t>
  </si>
  <si>
    <t>73 0 00 00000</t>
  </si>
  <si>
    <t>73 1 00 00000</t>
  </si>
  <si>
    <t>73 1 00 80050</t>
  </si>
  <si>
    <r>
      <t xml:space="preserve">Подпрограмма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Совершенствование системы территориального планирования субъектов Российской Федерации</t>
    </r>
    <r>
      <rPr>
        <sz val="12"/>
        <rFont val="Calibri"/>
        <family val="2"/>
        <charset val="204"/>
      </rPr>
      <t>»</t>
    </r>
    <r>
      <rPr>
        <sz val="12"/>
        <rFont val="Times New Roman"/>
        <family val="1"/>
        <charset val="204"/>
      </rPr>
      <t xml:space="preserve"> на 2014 - 2020 годы
</t>
    </r>
  </si>
  <si>
    <t>Фонд оплаты труда государственных внебюджетных фондов</t>
  </si>
  <si>
    <t>РАСХОДЫ
бюджета Территориального фонда обязательного медицинского
страхования граждан Иркутской области по разделам и подразделам
классификации расходов бюджетов за 2016 год</t>
  </si>
  <si>
    <t>ИСТОЧНИКИ
финансирования дефицита бюджета Территориального фонда обязательного
медицинского страхования граждан Иркутской области по кодам классификации
источников финансирования дефицитов бюджетов за 2016 год</t>
  </si>
  <si>
    <t>Возврат остатков субсидий, субвенций и иных межбюджетных трансфертов, имеющих целевое назначение, прошлых лет из бюджетов территориальных фондов обязательного медицинского страхования в бюджеты территориальных фондов обязательного медицинского страхования</t>
  </si>
  <si>
    <t xml:space="preserve">от _______________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</si>
</sst>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Arial Cyr"/>
      <charset val="204"/>
    </font>
    <font>
      <sz val="12"/>
      <name val="Calibri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1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/>
    <xf numFmtId="0" fontId="3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4" fontId="1" fillId="0" borderId="0" xfId="0" applyNumberFormat="1" applyFont="1" applyBorder="1" applyAlignment="1">
      <alignment horizontal="righ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right"/>
    </xf>
    <xf numFmtId="165" fontId="1" fillId="0" borderId="0" xfId="0" applyNumberFormat="1" applyFont="1"/>
    <xf numFmtId="0" fontId="1" fillId="0" borderId="5" xfId="0" applyFont="1" applyBorder="1" applyAlignment="1">
      <alignment vertical="top" wrapText="1"/>
    </xf>
    <xf numFmtId="164" fontId="1" fillId="0" borderId="0" xfId="0" applyNumberFormat="1" applyFont="1"/>
    <xf numFmtId="0" fontId="1" fillId="0" borderId="0" xfId="0" applyFont="1" applyAlignment="1">
      <alignment wrapText="1"/>
    </xf>
    <xf numFmtId="0" fontId="1" fillId="0" borderId="5" xfId="0" applyFont="1" applyBorder="1" applyAlignment="1">
      <alignment horizontal="center" vertical="top"/>
    </xf>
    <xf numFmtId="49" fontId="1" fillId="2" borderId="5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Border="1" applyAlignment="1">
      <alignment vertical="top" wrapText="1"/>
    </xf>
    <xf numFmtId="4" fontId="1" fillId="0" borderId="0" xfId="0" applyNumberFormat="1" applyFont="1" applyAlignment="1">
      <alignment horizontal="right"/>
    </xf>
    <xf numFmtId="0" fontId="1" fillId="0" borderId="0" xfId="1" applyFont="1" applyAlignment="1"/>
    <xf numFmtId="49" fontId="1" fillId="0" borderId="5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 wrapText="1"/>
    </xf>
    <xf numFmtId="0" fontId="1" fillId="0" borderId="5" xfId="0" applyFont="1" applyBorder="1"/>
    <xf numFmtId="164" fontId="1" fillId="0" borderId="5" xfId="0" applyNumberFormat="1" applyFont="1" applyBorder="1"/>
    <xf numFmtId="0" fontId="1" fillId="0" borderId="0" xfId="1" applyFont="1" applyAlignment="1">
      <alignment horizontal="left" indent="8"/>
    </xf>
    <xf numFmtId="0" fontId="1" fillId="0" borderId="0" xfId="0" applyFont="1" applyAlignment="1">
      <alignment horizontal="left" indent="8"/>
    </xf>
    <xf numFmtId="164" fontId="1" fillId="0" borderId="5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49" fontId="1" fillId="2" borderId="5" xfId="0" applyNumberFormat="1" applyFont="1" applyFill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zoomScaleNormal="100" zoomScaleSheetLayoutView="115" workbookViewId="0">
      <selection activeCell="G54" sqref="G1:H1048576"/>
    </sheetView>
  </sheetViews>
  <sheetFormatPr defaultColWidth="9.140625" defaultRowHeight="15.75" x14ac:dyDescent="0.25"/>
  <cols>
    <col min="1" max="1" width="35.28515625" style="2" customWidth="1"/>
    <col min="2" max="2" width="11.140625" style="2" customWidth="1"/>
    <col min="3" max="3" width="23.28515625" style="2" customWidth="1"/>
    <col min="4" max="4" width="13" style="2" customWidth="1"/>
    <col min="5" max="5" width="3.28515625" style="6" customWidth="1"/>
    <col min="6" max="6" width="22.28515625" style="14" hidden="1" customWidth="1"/>
    <col min="7" max="7" width="9.140625" style="2"/>
    <col min="8" max="8" width="10.7109375" style="2" customWidth="1"/>
    <col min="9" max="16384" width="9.140625" style="2"/>
  </cols>
  <sheetData>
    <row r="1" spans="1:6" x14ac:dyDescent="0.25">
      <c r="A1" s="1"/>
      <c r="C1" s="3" t="s">
        <v>0</v>
      </c>
      <c r="D1" s="1"/>
      <c r="E1" s="2"/>
    </row>
    <row r="2" spans="1:6" x14ac:dyDescent="0.25">
      <c r="A2" s="1"/>
      <c r="C2" s="3" t="s">
        <v>1</v>
      </c>
      <c r="D2" s="1"/>
      <c r="E2" s="2"/>
    </row>
    <row r="3" spans="1:6" x14ac:dyDescent="0.25">
      <c r="A3" s="1"/>
      <c r="C3" s="3" t="s">
        <v>205</v>
      </c>
      <c r="D3" s="1"/>
      <c r="E3" s="2"/>
    </row>
    <row r="4" spans="1:6" x14ac:dyDescent="0.25">
      <c r="A4" s="1"/>
      <c r="C4" s="3" t="s">
        <v>2</v>
      </c>
      <c r="D4" s="1"/>
      <c r="E4" s="2"/>
    </row>
    <row r="5" spans="1:6" x14ac:dyDescent="0.25">
      <c r="A5" s="1"/>
      <c r="C5" s="3" t="s">
        <v>3</v>
      </c>
      <c r="D5" s="1"/>
      <c r="E5" s="2"/>
    </row>
    <row r="6" spans="1:6" x14ac:dyDescent="0.25">
      <c r="A6" s="1"/>
      <c r="C6" s="3" t="s">
        <v>4</v>
      </c>
      <c r="D6" s="1"/>
      <c r="E6" s="2"/>
    </row>
    <row r="7" spans="1:6" x14ac:dyDescent="0.25">
      <c r="A7" s="1"/>
      <c r="C7" s="3" t="s">
        <v>5</v>
      </c>
      <c r="D7" s="1"/>
      <c r="E7" s="2"/>
    </row>
    <row r="8" spans="1:6" x14ac:dyDescent="0.25">
      <c r="A8" s="1"/>
      <c r="C8" s="3" t="s">
        <v>6</v>
      </c>
      <c r="D8" s="1"/>
      <c r="E8" s="2"/>
    </row>
    <row r="9" spans="1:6" x14ac:dyDescent="0.25">
      <c r="A9" s="1"/>
      <c r="C9" s="3" t="s">
        <v>163</v>
      </c>
      <c r="D9" s="1"/>
      <c r="E9" s="2"/>
    </row>
    <row r="10" spans="1:6" x14ac:dyDescent="0.25">
      <c r="A10" s="4"/>
      <c r="B10" s="1"/>
      <c r="C10" s="5"/>
      <c r="D10" s="1"/>
    </row>
    <row r="11" spans="1:6" ht="50.25" customHeight="1" x14ac:dyDescent="0.25">
      <c r="A11" s="35" t="s">
        <v>164</v>
      </c>
      <c r="B11" s="35"/>
      <c r="C11" s="35"/>
      <c r="D11" s="35"/>
    </row>
    <row r="12" spans="1:6" ht="21" customHeight="1" x14ac:dyDescent="0.25">
      <c r="D12" s="4" t="s">
        <v>7</v>
      </c>
    </row>
    <row r="13" spans="1:6" ht="33" customHeight="1" x14ac:dyDescent="0.25">
      <c r="A13" s="36" t="s">
        <v>8</v>
      </c>
      <c r="B13" s="38" t="s">
        <v>165</v>
      </c>
      <c r="C13" s="39"/>
      <c r="D13" s="36" t="s">
        <v>10</v>
      </c>
    </row>
    <row r="14" spans="1:6" ht="65.25" customHeight="1" x14ac:dyDescent="0.25">
      <c r="A14" s="37"/>
      <c r="B14" s="7" t="s">
        <v>11</v>
      </c>
      <c r="C14" s="7" t="s">
        <v>166</v>
      </c>
      <c r="D14" s="37"/>
    </row>
    <row r="15" spans="1:6" x14ac:dyDescent="0.25">
      <c r="A15" s="8">
        <v>1</v>
      </c>
      <c r="B15" s="8">
        <v>2</v>
      </c>
      <c r="C15" s="8">
        <v>3</v>
      </c>
      <c r="D15" s="8">
        <v>4</v>
      </c>
    </row>
    <row r="16" spans="1:6" ht="16.5" customHeight="1" x14ac:dyDescent="0.25">
      <c r="A16" s="9" t="s">
        <v>12</v>
      </c>
      <c r="B16" s="8"/>
      <c r="C16" s="8"/>
      <c r="D16" s="10">
        <f>D17</f>
        <v>31286856.294719998</v>
      </c>
      <c r="F16" s="12" t="e">
        <f>F17</f>
        <v>#REF!</v>
      </c>
    </row>
    <row r="17" spans="1:8" ht="78" customHeight="1" x14ac:dyDescent="0.25">
      <c r="A17" s="9" t="s">
        <v>13</v>
      </c>
      <c r="B17" s="8">
        <v>395</v>
      </c>
      <c r="C17" s="8"/>
      <c r="D17" s="10">
        <f>D18+D40</f>
        <v>31286856.294719998</v>
      </c>
      <c r="F17" s="11" t="e">
        <f>F18+F40</f>
        <v>#REF!</v>
      </c>
    </row>
    <row r="18" spans="1:8" ht="30.75" customHeight="1" x14ac:dyDescent="0.25">
      <c r="A18" s="9" t="s">
        <v>14</v>
      </c>
      <c r="B18" s="8">
        <v>395</v>
      </c>
      <c r="C18" s="8" t="s">
        <v>15</v>
      </c>
      <c r="D18" s="10">
        <f>D19+D23+D35</f>
        <v>160467.77228999999</v>
      </c>
      <c r="F18" s="12" t="e">
        <f>F19+F23+F35</f>
        <v>#REF!</v>
      </c>
    </row>
    <row r="19" spans="1:8" ht="60" customHeight="1" x14ac:dyDescent="0.25">
      <c r="A19" s="9" t="s">
        <v>16</v>
      </c>
      <c r="B19" s="8">
        <v>395</v>
      </c>
      <c r="C19" s="8" t="s">
        <v>17</v>
      </c>
      <c r="D19" s="10">
        <f>D20</f>
        <v>121459.997</v>
      </c>
      <c r="F19" s="11">
        <f t="shared" ref="F19:F21" si="0">F20</f>
        <v>455038.44</v>
      </c>
    </row>
    <row r="20" spans="1:8" ht="32.25" customHeight="1" x14ac:dyDescent="0.25">
      <c r="A20" s="9" t="s">
        <v>18</v>
      </c>
      <c r="B20" s="8">
        <v>395</v>
      </c>
      <c r="C20" s="8" t="s">
        <v>19</v>
      </c>
      <c r="D20" s="10">
        <f>D21</f>
        <v>121459.997</v>
      </c>
      <c r="F20" s="11">
        <f t="shared" si="0"/>
        <v>455038.44</v>
      </c>
    </row>
    <row r="21" spans="1:8" ht="32.25" customHeight="1" x14ac:dyDescent="0.25">
      <c r="A21" s="9" t="s">
        <v>20</v>
      </c>
      <c r="B21" s="8">
        <v>395</v>
      </c>
      <c r="C21" s="8" t="s">
        <v>21</v>
      </c>
      <c r="D21" s="10">
        <f>D22</f>
        <v>121459.997</v>
      </c>
      <c r="F21" s="11">
        <f t="shared" si="0"/>
        <v>455038.44</v>
      </c>
    </row>
    <row r="22" spans="1:8" ht="63" customHeight="1" x14ac:dyDescent="0.25">
      <c r="A22" s="9" t="s">
        <v>22</v>
      </c>
      <c r="B22" s="8">
        <v>395</v>
      </c>
      <c r="C22" s="8" t="s">
        <v>23</v>
      </c>
      <c r="D22" s="10">
        <v>121459.997</v>
      </c>
      <c r="F22" s="12">
        <v>455038.44</v>
      </c>
    </row>
    <row r="23" spans="1:8" ht="31.5" customHeight="1" x14ac:dyDescent="0.25">
      <c r="A23" s="9" t="s">
        <v>24</v>
      </c>
      <c r="B23" s="8">
        <v>395</v>
      </c>
      <c r="C23" s="8" t="s">
        <v>25</v>
      </c>
      <c r="D23" s="10">
        <f>D24+D26+D30+D32+D33</f>
        <v>20783.385870000002</v>
      </c>
      <c r="F23" s="11" t="e">
        <f>F24+F31+#REF!+F33</f>
        <v>#REF!</v>
      </c>
      <c r="H23" s="15"/>
    </row>
    <row r="24" spans="1:8" ht="157.5" customHeight="1" x14ac:dyDescent="0.25">
      <c r="A24" s="9" t="s">
        <v>26</v>
      </c>
      <c r="B24" s="8">
        <v>395</v>
      </c>
      <c r="C24" s="8" t="s">
        <v>27</v>
      </c>
      <c r="D24" s="10">
        <f>D25</f>
        <v>3158.4777399999998</v>
      </c>
      <c r="F24" s="11">
        <f>F25+F26+F29</f>
        <v>5661368.2299999995</v>
      </c>
    </row>
    <row r="25" spans="1:8" ht="172.5" customHeight="1" x14ac:dyDescent="0.25">
      <c r="A25" s="9" t="s">
        <v>28</v>
      </c>
      <c r="B25" s="8">
        <v>395</v>
      </c>
      <c r="C25" s="8" t="s">
        <v>29</v>
      </c>
      <c r="D25" s="10">
        <v>3158.4777399999998</v>
      </c>
      <c r="F25" s="11">
        <v>2397833.87</v>
      </c>
    </row>
    <row r="26" spans="1:8" ht="78" customHeight="1" x14ac:dyDescent="0.25">
      <c r="A26" s="9" t="s">
        <v>30</v>
      </c>
      <c r="B26" s="8">
        <v>395</v>
      </c>
      <c r="C26" s="8" t="s">
        <v>31</v>
      </c>
      <c r="D26" s="10">
        <f>D27</f>
        <v>3995.9552600000002</v>
      </c>
      <c r="F26" s="11">
        <f>F27</f>
        <v>3202694.56</v>
      </c>
    </row>
    <row r="27" spans="1:8" ht="123.75" customHeight="1" x14ac:dyDescent="0.25">
      <c r="A27" s="9" t="s">
        <v>32</v>
      </c>
      <c r="B27" s="8">
        <v>395</v>
      </c>
      <c r="C27" s="8" t="s">
        <v>33</v>
      </c>
      <c r="D27" s="10">
        <v>3995.9552600000002</v>
      </c>
      <c r="F27" s="11">
        <v>3202694.56</v>
      </c>
    </row>
    <row r="28" spans="1:8" ht="31.5" customHeight="1" x14ac:dyDescent="0.25">
      <c r="A28" s="9" t="s">
        <v>161</v>
      </c>
      <c r="B28" s="8">
        <v>395</v>
      </c>
      <c r="C28" s="8" t="s">
        <v>162</v>
      </c>
      <c r="D28" s="10">
        <f>D29</f>
        <v>41.2</v>
      </c>
      <c r="F28" s="11"/>
    </row>
    <row r="29" spans="1:8" ht="111.75" customHeight="1" x14ac:dyDescent="0.25">
      <c r="A29" s="9" t="s">
        <v>34</v>
      </c>
      <c r="B29" s="8">
        <v>395</v>
      </c>
      <c r="C29" s="8" t="s">
        <v>35</v>
      </c>
      <c r="D29" s="10">
        <f>D30</f>
        <v>41.2</v>
      </c>
      <c r="F29" s="11">
        <f>F30</f>
        <v>60839.8</v>
      </c>
    </row>
    <row r="30" spans="1:8" ht="125.25" customHeight="1" x14ac:dyDescent="0.25">
      <c r="A30" s="9" t="s">
        <v>36</v>
      </c>
      <c r="B30" s="8">
        <v>395</v>
      </c>
      <c r="C30" s="8" t="s">
        <v>37</v>
      </c>
      <c r="D30" s="10">
        <v>41.2</v>
      </c>
      <c r="F30" s="11">
        <v>60839.8</v>
      </c>
    </row>
    <row r="31" spans="1:8" ht="80.25" customHeight="1" x14ac:dyDescent="0.25">
      <c r="A31" s="9" t="s">
        <v>38</v>
      </c>
      <c r="B31" s="8">
        <v>395</v>
      </c>
      <c r="C31" s="8" t="s">
        <v>39</v>
      </c>
      <c r="D31" s="10">
        <f>D32</f>
        <v>13557.6348</v>
      </c>
      <c r="F31" s="11">
        <f>F32</f>
        <v>17083597.09</v>
      </c>
    </row>
    <row r="32" spans="1:8" ht="126" customHeight="1" x14ac:dyDescent="0.25">
      <c r="A32" s="9" t="s">
        <v>40</v>
      </c>
      <c r="B32" s="8">
        <v>395</v>
      </c>
      <c r="C32" s="8" t="s">
        <v>41</v>
      </c>
      <c r="D32" s="10">
        <v>13557.6348</v>
      </c>
      <c r="F32" s="11">
        <v>17083597.09</v>
      </c>
    </row>
    <row r="33" spans="1:6" ht="47.25" customHeight="1" x14ac:dyDescent="0.25">
      <c r="A33" s="9" t="s">
        <v>42</v>
      </c>
      <c r="B33" s="8">
        <v>395</v>
      </c>
      <c r="C33" s="8" t="s">
        <v>43</v>
      </c>
      <c r="D33" s="10">
        <f>D34</f>
        <v>30.118069999999999</v>
      </c>
      <c r="F33" s="11">
        <f>F34</f>
        <v>93583.42</v>
      </c>
    </row>
    <row r="34" spans="1:6" ht="109.5" customHeight="1" x14ac:dyDescent="0.25">
      <c r="A34" s="9" t="s">
        <v>44</v>
      </c>
      <c r="B34" s="8">
        <v>395</v>
      </c>
      <c r="C34" s="8" t="s">
        <v>45</v>
      </c>
      <c r="D34" s="10">
        <v>30.118069999999999</v>
      </c>
      <c r="F34" s="12">
        <v>93583.42</v>
      </c>
    </row>
    <row r="35" spans="1:6" ht="31.5" customHeight="1" x14ac:dyDescent="0.25">
      <c r="A35" s="9" t="s">
        <v>46</v>
      </c>
      <c r="B35" s="8">
        <v>395</v>
      </c>
      <c r="C35" s="8" t="s">
        <v>47</v>
      </c>
      <c r="D35" s="10">
        <f>D36+D38</f>
        <v>18224.38942</v>
      </c>
      <c r="F35" s="11">
        <f>F36+F38</f>
        <v>628833.73</v>
      </c>
    </row>
    <row r="36" spans="1:6" ht="18" customHeight="1" x14ac:dyDescent="0.25">
      <c r="A36" s="13" t="s">
        <v>48</v>
      </c>
      <c r="B36" s="8">
        <v>395</v>
      </c>
      <c r="C36" s="8" t="s">
        <v>49</v>
      </c>
      <c r="D36" s="10">
        <f>D37</f>
        <v>170.18942000000001</v>
      </c>
      <c r="F36" s="11">
        <f>F37</f>
        <v>-84377.09</v>
      </c>
    </row>
    <row r="37" spans="1:6" ht="78" customHeight="1" x14ac:dyDescent="0.25">
      <c r="A37" s="9" t="s">
        <v>50</v>
      </c>
      <c r="B37" s="8">
        <v>395</v>
      </c>
      <c r="C37" s="8" t="s">
        <v>51</v>
      </c>
      <c r="D37" s="10">
        <v>170.18942000000001</v>
      </c>
      <c r="F37" s="11">
        <v>-84377.09</v>
      </c>
    </row>
    <row r="38" spans="1:6" ht="47.25" customHeight="1" x14ac:dyDescent="0.25">
      <c r="A38" s="9" t="s">
        <v>52</v>
      </c>
      <c r="B38" s="8">
        <v>395</v>
      </c>
      <c r="C38" s="8" t="s">
        <v>53</v>
      </c>
      <c r="D38" s="10">
        <f>D39</f>
        <v>18054.2</v>
      </c>
      <c r="F38" s="11">
        <f>F39</f>
        <v>713210.82</v>
      </c>
    </row>
    <row r="39" spans="1:6" ht="63" customHeight="1" x14ac:dyDescent="0.25">
      <c r="A39" s="9" t="s">
        <v>54</v>
      </c>
      <c r="B39" s="8">
        <v>395</v>
      </c>
      <c r="C39" s="8" t="s">
        <v>55</v>
      </c>
      <c r="D39" s="10">
        <v>18054.2</v>
      </c>
      <c r="F39" s="11">
        <v>713210.82</v>
      </c>
    </row>
    <row r="40" spans="1:6" ht="31.5" customHeight="1" x14ac:dyDescent="0.25">
      <c r="A40" s="9" t="s">
        <v>56</v>
      </c>
      <c r="B40" s="8">
        <v>395</v>
      </c>
      <c r="C40" s="8" t="s">
        <v>57</v>
      </c>
      <c r="D40" s="10">
        <f>D41+D49+D53</f>
        <v>31126388.522429999</v>
      </c>
      <c r="F40" s="12" t="e">
        <f>F41+F49+F53</f>
        <v>#REF!</v>
      </c>
    </row>
    <row r="41" spans="1:6" ht="78" customHeight="1" x14ac:dyDescent="0.25">
      <c r="A41" s="9" t="s">
        <v>58</v>
      </c>
      <c r="B41" s="8">
        <v>395</v>
      </c>
      <c r="C41" s="8" t="s">
        <v>59</v>
      </c>
      <c r="D41" s="10">
        <f>D42</f>
        <v>31199475.696419999</v>
      </c>
      <c r="F41" s="11">
        <f>F42</f>
        <v>30942874694.25</v>
      </c>
    </row>
    <row r="42" spans="1:6" ht="63" customHeight="1" x14ac:dyDescent="0.25">
      <c r="A42" s="9" t="s">
        <v>60</v>
      </c>
      <c r="B42" s="8">
        <v>395</v>
      </c>
      <c r="C42" s="8" t="s">
        <v>61</v>
      </c>
      <c r="D42" s="10">
        <f>D43+D47</f>
        <v>31199475.696419999</v>
      </c>
      <c r="F42" s="11">
        <f>F43+F47</f>
        <v>30942874694.25</v>
      </c>
    </row>
    <row r="43" spans="1:6" ht="96" customHeight="1" x14ac:dyDescent="0.25">
      <c r="A43" s="9" t="s">
        <v>62</v>
      </c>
      <c r="B43" s="8">
        <v>395</v>
      </c>
      <c r="C43" s="8" t="s">
        <v>63</v>
      </c>
      <c r="D43" s="10">
        <f>D44+D45+D46</f>
        <v>30754504.557829998</v>
      </c>
      <c r="F43" s="11">
        <f>F44+F45+F46</f>
        <v>30548891399.560001</v>
      </c>
    </row>
    <row r="44" spans="1:6" ht="125.25" customHeight="1" x14ac:dyDescent="0.25">
      <c r="A44" s="9" t="s">
        <v>64</v>
      </c>
      <c r="B44" s="8">
        <v>395</v>
      </c>
      <c r="C44" s="8" t="s">
        <v>65</v>
      </c>
      <c r="D44" s="10">
        <v>30191964.399999999</v>
      </c>
      <c r="F44" s="11">
        <v>30319242800</v>
      </c>
    </row>
    <row r="45" spans="1:6" ht="108.75" customHeight="1" x14ac:dyDescent="0.25">
      <c r="A45" s="9" t="s">
        <v>66</v>
      </c>
      <c r="B45" s="8">
        <v>395</v>
      </c>
      <c r="C45" s="8" t="s">
        <v>67</v>
      </c>
      <c r="D45" s="10">
        <v>55814.457829999999</v>
      </c>
      <c r="F45" s="11">
        <v>33510399.559999999</v>
      </c>
    </row>
    <row r="46" spans="1:6" ht="186" customHeight="1" x14ac:dyDescent="0.25">
      <c r="A46" s="9" t="s">
        <v>167</v>
      </c>
      <c r="B46" s="8">
        <v>395</v>
      </c>
      <c r="C46" s="8" t="s">
        <v>168</v>
      </c>
      <c r="D46" s="10">
        <v>506725.7</v>
      </c>
      <c r="F46" s="11">
        <v>196138200</v>
      </c>
    </row>
    <row r="47" spans="1:6" ht="62.25" customHeight="1" x14ac:dyDescent="0.25">
      <c r="A47" s="9" t="s">
        <v>68</v>
      </c>
      <c r="B47" s="8">
        <v>395</v>
      </c>
      <c r="C47" s="8" t="s">
        <v>69</v>
      </c>
      <c r="D47" s="10">
        <f>D48</f>
        <v>444971.13858999999</v>
      </c>
      <c r="F47" s="11">
        <f>F48</f>
        <v>393983294.69</v>
      </c>
    </row>
    <row r="48" spans="1:6" ht="79.5" customHeight="1" x14ac:dyDescent="0.25">
      <c r="A48" s="9" t="s">
        <v>70</v>
      </c>
      <c r="B48" s="8">
        <v>395</v>
      </c>
      <c r="C48" s="8" t="s">
        <v>71</v>
      </c>
      <c r="D48" s="10">
        <v>444971.13858999999</v>
      </c>
      <c r="F48" s="11">
        <v>393983294.69</v>
      </c>
    </row>
    <row r="49" spans="1:6" ht="189" customHeight="1" x14ac:dyDescent="0.25">
      <c r="A49" s="9" t="s">
        <v>72</v>
      </c>
      <c r="B49" s="8">
        <v>395</v>
      </c>
      <c r="C49" s="8" t="s">
        <v>73</v>
      </c>
      <c r="D49" s="10">
        <f>D50</f>
        <v>2757.7260099999999</v>
      </c>
      <c r="F49" s="11">
        <f t="shared" ref="F49:F51" si="1">F50</f>
        <v>2734622.51</v>
      </c>
    </row>
    <row r="50" spans="1:6" ht="126" customHeight="1" x14ac:dyDescent="0.25">
      <c r="A50" s="9" t="s">
        <v>74</v>
      </c>
      <c r="B50" s="8">
        <v>395</v>
      </c>
      <c r="C50" s="8" t="s">
        <v>75</v>
      </c>
      <c r="D50" s="10">
        <f>D51</f>
        <v>2757.7260099999999</v>
      </c>
      <c r="F50" s="11">
        <f t="shared" si="1"/>
        <v>2734622.51</v>
      </c>
    </row>
    <row r="51" spans="1:6" ht="125.25" customHeight="1" x14ac:dyDescent="0.25">
      <c r="A51" s="9" t="s">
        <v>76</v>
      </c>
      <c r="B51" s="8">
        <v>395</v>
      </c>
      <c r="C51" s="8" t="s">
        <v>77</v>
      </c>
      <c r="D51" s="10">
        <f>D52</f>
        <v>2757.7260099999999</v>
      </c>
      <c r="F51" s="11">
        <f t="shared" si="1"/>
        <v>2734622.51</v>
      </c>
    </row>
    <row r="52" spans="1:6" ht="125.25" customHeight="1" x14ac:dyDescent="0.25">
      <c r="A52" s="9" t="s">
        <v>78</v>
      </c>
      <c r="B52" s="8">
        <v>395</v>
      </c>
      <c r="C52" s="8" t="s">
        <v>79</v>
      </c>
      <c r="D52" s="10">
        <v>2757.7260099999999</v>
      </c>
      <c r="F52" s="11">
        <v>2734622.51</v>
      </c>
    </row>
    <row r="53" spans="1:6" ht="93" customHeight="1" x14ac:dyDescent="0.25">
      <c r="A53" s="9" t="s">
        <v>80</v>
      </c>
      <c r="B53" s="8">
        <v>395</v>
      </c>
      <c r="C53" s="8" t="s">
        <v>81</v>
      </c>
      <c r="D53" s="10">
        <f>D54</f>
        <v>-75844.900000000009</v>
      </c>
      <c r="F53" s="11" t="e">
        <f>F54</f>
        <v>#REF!</v>
      </c>
    </row>
    <row r="54" spans="1:6" ht="93" customHeight="1" x14ac:dyDescent="0.25">
      <c r="A54" s="9" t="s">
        <v>82</v>
      </c>
      <c r="B54" s="8">
        <v>395</v>
      </c>
      <c r="C54" s="8" t="s">
        <v>83</v>
      </c>
      <c r="D54" s="10">
        <f>D55+D57</f>
        <v>-75844.900000000009</v>
      </c>
      <c r="F54" s="11" t="e">
        <f>#REF!+F56</f>
        <v>#REF!</v>
      </c>
    </row>
    <row r="55" spans="1:6" ht="94.5" customHeight="1" x14ac:dyDescent="0.25">
      <c r="A55" s="9" t="s">
        <v>84</v>
      </c>
      <c r="B55" s="8">
        <v>395</v>
      </c>
      <c r="C55" s="8" t="s">
        <v>85</v>
      </c>
      <c r="D55" s="10">
        <f>D56</f>
        <v>-75775.200000000012</v>
      </c>
      <c r="F55" s="11">
        <f>F56</f>
        <v>-15084092.109999999</v>
      </c>
    </row>
    <row r="56" spans="1:6" ht="140.25" customHeight="1" x14ac:dyDescent="0.25">
      <c r="A56" s="9" t="s">
        <v>86</v>
      </c>
      <c r="B56" s="8">
        <v>395</v>
      </c>
      <c r="C56" s="8" t="s">
        <v>87</v>
      </c>
      <c r="D56" s="10">
        <v>-75775.200000000012</v>
      </c>
      <c r="F56" s="11">
        <v>-15084092.109999999</v>
      </c>
    </row>
    <row r="57" spans="1:6" ht="156.75" customHeight="1" x14ac:dyDescent="0.25">
      <c r="A57" s="9" t="s">
        <v>204</v>
      </c>
      <c r="B57" s="8">
        <v>395</v>
      </c>
      <c r="C57" s="8" t="s">
        <v>169</v>
      </c>
      <c r="D57" s="10">
        <v>-69.7</v>
      </c>
    </row>
  </sheetData>
  <mergeCells count="4">
    <mergeCell ref="A11:D11"/>
    <mergeCell ref="A13:A14"/>
    <mergeCell ref="B13:C13"/>
    <mergeCell ref="D13:D14"/>
  </mergeCells>
  <pageMargins left="1.1811023622047245" right="0.59055118110236227" top="0.78740157480314965" bottom="0.78740157480314965" header="0.15748031496062992" footer="0.15748031496062992"/>
  <pageSetup paperSize="9" orientation="portrait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opLeftCell="A67" zoomScaleNormal="100" zoomScaleSheetLayoutView="115" workbookViewId="0">
      <selection activeCell="A71" sqref="A71"/>
    </sheetView>
  </sheetViews>
  <sheetFormatPr defaultColWidth="9.140625" defaultRowHeight="15.75" x14ac:dyDescent="0.25"/>
  <cols>
    <col min="1" max="1" width="36" style="2" customWidth="1"/>
    <col min="2" max="2" width="6.28515625" style="2" customWidth="1"/>
    <col min="3" max="3" width="3.85546875" style="2" customWidth="1"/>
    <col min="4" max="4" width="4.140625" style="2" customWidth="1"/>
    <col min="5" max="5" width="14" style="2" customWidth="1"/>
    <col min="6" max="6" width="4.5703125" style="2" customWidth="1"/>
    <col min="7" max="7" width="13.42578125" style="2" customWidth="1"/>
    <col min="8" max="8" width="3" style="4" customWidth="1"/>
    <col min="9" max="16384" width="9.140625" style="2"/>
  </cols>
  <sheetData>
    <row r="1" spans="1:8" x14ac:dyDescent="0.25">
      <c r="B1" s="3"/>
      <c r="C1" s="3" t="s">
        <v>159</v>
      </c>
      <c r="H1" s="2"/>
    </row>
    <row r="2" spans="1:8" x14ac:dyDescent="0.25">
      <c r="B2" s="3"/>
      <c r="C2" s="3" t="s">
        <v>1</v>
      </c>
      <c r="H2" s="2"/>
    </row>
    <row r="3" spans="1:8" x14ac:dyDescent="0.25">
      <c r="B3" s="3"/>
      <c r="C3" s="3" t="s">
        <v>205</v>
      </c>
      <c r="H3" s="2"/>
    </row>
    <row r="4" spans="1:8" x14ac:dyDescent="0.25">
      <c r="B4" s="3"/>
      <c r="C4" s="3" t="s">
        <v>2</v>
      </c>
      <c r="H4" s="2"/>
    </row>
    <row r="5" spans="1:8" x14ac:dyDescent="0.25">
      <c r="B5" s="3"/>
      <c r="C5" s="3" t="s">
        <v>3</v>
      </c>
      <c r="H5" s="2"/>
    </row>
    <row r="6" spans="1:8" x14ac:dyDescent="0.25">
      <c r="B6" s="3"/>
      <c r="C6" s="3" t="s">
        <v>4</v>
      </c>
      <c r="H6" s="2"/>
    </row>
    <row r="7" spans="1:8" x14ac:dyDescent="0.25">
      <c r="B7" s="3"/>
      <c r="C7" s="3" t="s">
        <v>5</v>
      </c>
      <c r="H7" s="2"/>
    </row>
    <row r="8" spans="1:8" x14ac:dyDescent="0.25">
      <c r="B8" s="3"/>
      <c r="C8" s="3" t="s">
        <v>6</v>
      </c>
      <c r="H8" s="2"/>
    </row>
    <row r="9" spans="1:8" x14ac:dyDescent="0.25">
      <c r="B9" s="3"/>
      <c r="C9" s="3" t="s">
        <v>163</v>
      </c>
      <c r="H9" s="2"/>
    </row>
    <row r="11" spans="1:8" ht="93" customHeight="1" x14ac:dyDescent="0.25">
      <c r="A11" s="40" t="s">
        <v>170</v>
      </c>
      <c r="B11" s="40"/>
      <c r="C11" s="40"/>
      <c r="D11" s="40"/>
      <c r="E11" s="40"/>
      <c r="F11" s="40"/>
      <c r="G11" s="40"/>
    </row>
    <row r="12" spans="1:8" ht="20.25" customHeight="1" x14ac:dyDescent="0.25">
      <c r="G12" s="4" t="s">
        <v>7</v>
      </c>
    </row>
    <row r="13" spans="1:8" ht="31.5" x14ac:dyDescent="0.25">
      <c r="A13" s="7" t="s">
        <v>89</v>
      </c>
      <c r="B13" s="7" t="s">
        <v>90</v>
      </c>
      <c r="C13" s="7" t="s">
        <v>91</v>
      </c>
      <c r="D13" s="7" t="s">
        <v>92</v>
      </c>
      <c r="E13" s="7" t="s">
        <v>93</v>
      </c>
      <c r="F13" s="7" t="s">
        <v>94</v>
      </c>
      <c r="G13" s="7" t="s">
        <v>10</v>
      </c>
    </row>
    <row r="14" spans="1:8" x14ac:dyDescent="0.25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</row>
    <row r="15" spans="1:8" ht="78" customHeight="1" x14ac:dyDescent="0.25">
      <c r="A15" s="21" t="s">
        <v>13</v>
      </c>
      <c r="B15" s="19" t="s">
        <v>120</v>
      </c>
      <c r="C15" s="19"/>
      <c r="D15" s="19"/>
      <c r="E15" s="33"/>
      <c r="F15" s="19"/>
      <c r="G15" s="32">
        <f>G16+G35</f>
        <v>31116604.600000001</v>
      </c>
      <c r="H15" s="12"/>
    </row>
    <row r="16" spans="1:8" ht="16.5" customHeight="1" x14ac:dyDescent="0.25">
      <c r="A16" s="21" t="s">
        <v>95</v>
      </c>
      <c r="B16" s="19" t="s">
        <v>120</v>
      </c>
      <c r="C16" s="19" t="s">
        <v>96</v>
      </c>
      <c r="D16" s="19" t="s">
        <v>97</v>
      </c>
      <c r="E16" s="33"/>
      <c r="F16" s="19"/>
      <c r="G16" s="32">
        <f>G17</f>
        <v>280000</v>
      </c>
      <c r="H16" s="12"/>
    </row>
    <row r="17" spans="1:8" ht="31.5" customHeight="1" x14ac:dyDescent="0.25">
      <c r="A17" s="21" t="s">
        <v>98</v>
      </c>
      <c r="B17" s="19" t="s">
        <v>120</v>
      </c>
      <c r="C17" s="19" t="s">
        <v>96</v>
      </c>
      <c r="D17" s="19" t="s">
        <v>121</v>
      </c>
      <c r="E17" s="33"/>
      <c r="F17" s="19"/>
      <c r="G17" s="32">
        <f>G18</f>
        <v>280000</v>
      </c>
      <c r="H17" s="12"/>
    </row>
    <row r="18" spans="1:8" ht="60" customHeight="1" x14ac:dyDescent="0.25">
      <c r="A18" s="21" t="s">
        <v>173</v>
      </c>
      <c r="B18" s="19" t="s">
        <v>120</v>
      </c>
      <c r="C18" s="19" t="s">
        <v>96</v>
      </c>
      <c r="D18" s="19" t="s">
        <v>121</v>
      </c>
      <c r="E18" s="16" t="s">
        <v>172</v>
      </c>
      <c r="F18" s="19"/>
      <c r="G18" s="32">
        <f>G19</f>
        <v>280000</v>
      </c>
      <c r="H18" s="12"/>
    </row>
    <row r="19" spans="1:8" ht="78" customHeight="1" x14ac:dyDescent="0.25">
      <c r="A19" s="21" t="s">
        <v>200</v>
      </c>
      <c r="B19" s="19" t="s">
        <v>120</v>
      </c>
      <c r="C19" s="19" t="s">
        <v>96</v>
      </c>
      <c r="D19" s="19" t="s">
        <v>121</v>
      </c>
      <c r="E19" s="33" t="s">
        <v>174</v>
      </c>
      <c r="F19" s="19"/>
      <c r="G19" s="32">
        <f>G21</f>
        <v>280000</v>
      </c>
      <c r="H19" s="12"/>
    </row>
    <row r="20" spans="1:8" ht="62.25" customHeight="1" x14ac:dyDescent="0.25">
      <c r="A20" s="21" t="s">
        <v>175</v>
      </c>
      <c r="B20" s="19" t="s">
        <v>120</v>
      </c>
      <c r="C20" s="19" t="s">
        <v>96</v>
      </c>
      <c r="D20" s="19" t="s">
        <v>121</v>
      </c>
      <c r="E20" s="33" t="s">
        <v>186</v>
      </c>
      <c r="F20" s="19"/>
      <c r="G20" s="32">
        <f>G21</f>
        <v>280000</v>
      </c>
      <c r="H20" s="12"/>
    </row>
    <row r="21" spans="1:8" ht="77.25" customHeight="1" x14ac:dyDescent="0.25">
      <c r="A21" s="21" t="s">
        <v>176</v>
      </c>
      <c r="B21" s="19" t="s">
        <v>120</v>
      </c>
      <c r="C21" s="19" t="s">
        <v>96</v>
      </c>
      <c r="D21" s="19" t="s">
        <v>121</v>
      </c>
      <c r="E21" s="33" t="s">
        <v>177</v>
      </c>
      <c r="F21" s="19"/>
      <c r="G21" s="32">
        <f>G22+G27+G30</f>
        <v>280000</v>
      </c>
      <c r="H21" s="12"/>
    </row>
    <row r="22" spans="1:8" ht="126" customHeight="1" x14ac:dyDescent="0.25">
      <c r="A22" s="21" t="s">
        <v>100</v>
      </c>
      <c r="B22" s="19" t="s">
        <v>120</v>
      </c>
      <c r="C22" s="19" t="s">
        <v>96</v>
      </c>
      <c r="D22" s="19" t="s">
        <v>121</v>
      </c>
      <c r="E22" s="33" t="s">
        <v>177</v>
      </c>
      <c r="F22" s="19" t="s">
        <v>122</v>
      </c>
      <c r="G22" s="32">
        <f>G23</f>
        <v>226134</v>
      </c>
      <c r="H22" s="12"/>
    </row>
    <row r="23" spans="1:8" ht="47.25" customHeight="1" x14ac:dyDescent="0.25">
      <c r="A23" s="21" t="s">
        <v>101</v>
      </c>
      <c r="B23" s="19" t="s">
        <v>120</v>
      </c>
      <c r="C23" s="19" t="s">
        <v>96</v>
      </c>
      <c r="D23" s="19" t="s">
        <v>121</v>
      </c>
      <c r="E23" s="33" t="s">
        <v>177</v>
      </c>
      <c r="F23" s="19" t="s">
        <v>123</v>
      </c>
      <c r="G23" s="32">
        <f>G24+G25+G26</f>
        <v>226134</v>
      </c>
      <c r="H23" s="12"/>
    </row>
    <row r="24" spans="1:8" ht="45.75" customHeight="1" x14ac:dyDescent="0.25">
      <c r="A24" s="21" t="s">
        <v>201</v>
      </c>
      <c r="B24" s="19" t="s">
        <v>120</v>
      </c>
      <c r="C24" s="19" t="s">
        <v>96</v>
      </c>
      <c r="D24" s="19" t="s">
        <v>121</v>
      </c>
      <c r="E24" s="33" t="s">
        <v>177</v>
      </c>
      <c r="F24" s="19" t="s">
        <v>124</v>
      </c>
      <c r="G24" s="32">
        <v>173516</v>
      </c>
      <c r="H24" s="12"/>
    </row>
    <row r="25" spans="1:8" ht="33" customHeight="1" x14ac:dyDescent="0.25">
      <c r="A25" s="21" t="s">
        <v>102</v>
      </c>
      <c r="B25" s="19" t="s">
        <v>120</v>
      </c>
      <c r="C25" s="19" t="s">
        <v>96</v>
      </c>
      <c r="D25" s="19" t="s">
        <v>121</v>
      </c>
      <c r="E25" s="33" t="s">
        <v>177</v>
      </c>
      <c r="F25" s="19">
        <v>142</v>
      </c>
      <c r="G25" s="32">
        <v>3355.3</v>
      </c>
      <c r="H25" s="12"/>
    </row>
    <row r="26" spans="1:8" ht="92.25" customHeight="1" x14ac:dyDescent="0.25">
      <c r="A26" s="21" t="s">
        <v>171</v>
      </c>
      <c r="B26" s="19" t="s">
        <v>120</v>
      </c>
      <c r="C26" s="19" t="s">
        <v>96</v>
      </c>
      <c r="D26" s="19" t="s">
        <v>121</v>
      </c>
      <c r="E26" s="33" t="s">
        <v>177</v>
      </c>
      <c r="F26" s="19">
        <v>149</v>
      </c>
      <c r="G26" s="32">
        <v>49262.7</v>
      </c>
      <c r="H26" s="12"/>
    </row>
    <row r="27" spans="1:8" ht="45.75" customHeight="1" x14ac:dyDescent="0.25">
      <c r="A27" s="21" t="s">
        <v>160</v>
      </c>
      <c r="B27" s="19" t="s">
        <v>120</v>
      </c>
      <c r="C27" s="19" t="s">
        <v>96</v>
      </c>
      <c r="D27" s="19" t="s">
        <v>121</v>
      </c>
      <c r="E27" s="33" t="s">
        <v>177</v>
      </c>
      <c r="F27" s="19" t="s">
        <v>125</v>
      </c>
      <c r="G27" s="32">
        <f>G28</f>
        <v>53488.2</v>
      </c>
      <c r="H27" s="12"/>
    </row>
    <row r="28" spans="1:8" ht="61.5" customHeight="1" x14ac:dyDescent="0.25">
      <c r="A28" s="21" t="s">
        <v>103</v>
      </c>
      <c r="B28" s="19" t="s">
        <v>120</v>
      </c>
      <c r="C28" s="19" t="s">
        <v>96</v>
      </c>
      <c r="D28" s="19" t="s">
        <v>121</v>
      </c>
      <c r="E28" s="33" t="s">
        <v>177</v>
      </c>
      <c r="F28" s="19" t="s">
        <v>126</v>
      </c>
      <c r="G28" s="32">
        <f>G29</f>
        <v>53488.2</v>
      </c>
      <c r="H28" s="12"/>
    </row>
    <row r="29" spans="1:8" ht="63" customHeight="1" x14ac:dyDescent="0.25">
      <c r="A29" s="21" t="s">
        <v>104</v>
      </c>
      <c r="B29" s="19" t="s">
        <v>120</v>
      </c>
      <c r="C29" s="19" t="s">
        <v>96</v>
      </c>
      <c r="D29" s="19" t="s">
        <v>121</v>
      </c>
      <c r="E29" s="33" t="s">
        <v>177</v>
      </c>
      <c r="F29" s="19" t="s">
        <v>127</v>
      </c>
      <c r="G29" s="32">
        <v>53488.2</v>
      </c>
      <c r="H29" s="12"/>
    </row>
    <row r="30" spans="1:8" ht="15.75" customHeight="1" x14ac:dyDescent="0.25">
      <c r="A30" s="21" t="s">
        <v>105</v>
      </c>
      <c r="B30" s="19" t="s">
        <v>120</v>
      </c>
      <c r="C30" s="19" t="s">
        <v>96</v>
      </c>
      <c r="D30" s="19" t="s">
        <v>121</v>
      </c>
      <c r="E30" s="33" t="s">
        <v>177</v>
      </c>
      <c r="F30" s="19" t="s">
        <v>128</v>
      </c>
      <c r="G30" s="32">
        <f>G31</f>
        <v>377.8</v>
      </c>
      <c r="H30" s="12"/>
    </row>
    <row r="31" spans="1:8" ht="31.5" customHeight="1" x14ac:dyDescent="0.25">
      <c r="A31" s="21" t="s">
        <v>106</v>
      </c>
      <c r="B31" s="19" t="s">
        <v>120</v>
      </c>
      <c r="C31" s="19" t="s">
        <v>96</v>
      </c>
      <c r="D31" s="19" t="s">
        <v>121</v>
      </c>
      <c r="E31" s="33" t="s">
        <v>177</v>
      </c>
      <c r="F31" s="19" t="s">
        <v>129</v>
      </c>
      <c r="G31" s="32">
        <f>G32+G33+G34</f>
        <v>377.8</v>
      </c>
      <c r="H31" s="12"/>
    </row>
    <row r="32" spans="1:8" ht="30.75" customHeight="1" x14ac:dyDescent="0.25">
      <c r="A32" s="21" t="s">
        <v>107</v>
      </c>
      <c r="B32" s="19" t="s">
        <v>120</v>
      </c>
      <c r="C32" s="19" t="s">
        <v>96</v>
      </c>
      <c r="D32" s="19" t="s">
        <v>121</v>
      </c>
      <c r="E32" s="33" t="s">
        <v>177</v>
      </c>
      <c r="F32" s="19" t="s">
        <v>130</v>
      </c>
      <c r="G32" s="32">
        <v>154.30000000000001</v>
      </c>
      <c r="H32" s="12"/>
    </row>
    <row r="33" spans="1:8" ht="16.5" customHeight="1" x14ac:dyDescent="0.25">
      <c r="A33" s="21" t="s">
        <v>131</v>
      </c>
      <c r="B33" s="19" t="s">
        <v>120</v>
      </c>
      <c r="C33" s="19" t="s">
        <v>96</v>
      </c>
      <c r="D33" s="19" t="s">
        <v>121</v>
      </c>
      <c r="E33" s="33" t="s">
        <v>177</v>
      </c>
      <c r="F33" s="19" t="s">
        <v>132</v>
      </c>
      <c r="G33" s="32">
        <v>221</v>
      </c>
      <c r="H33" s="12"/>
    </row>
    <row r="34" spans="1:8" ht="15.75" customHeight="1" x14ac:dyDescent="0.25">
      <c r="A34" s="21" t="s">
        <v>133</v>
      </c>
      <c r="B34" s="19" t="s">
        <v>120</v>
      </c>
      <c r="C34" s="19" t="s">
        <v>96</v>
      </c>
      <c r="D34" s="19" t="s">
        <v>121</v>
      </c>
      <c r="E34" s="33" t="s">
        <v>177</v>
      </c>
      <c r="F34" s="19" t="s">
        <v>134</v>
      </c>
      <c r="G34" s="32">
        <v>2.5</v>
      </c>
      <c r="H34" s="12"/>
    </row>
    <row r="35" spans="1:8" ht="17.25" customHeight="1" x14ac:dyDescent="0.25">
      <c r="A35" s="21" t="s">
        <v>108</v>
      </c>
      <c r="B35" s="19" t="s">
        <v>120</v>
      </c>
      <c r="C35" s="19" t="s">
        <v>109</v>
      </c>
      <c r="D35" s="19" t="s">
        <v>97</v>
      </c>
      <c r="E35" s="33"/>
      <c r="F35" s="19"/>
      <c r="G35" s="32">
        <f>G36</f>
        <v>30836604.600000001</v>
      </c>
      <c r="H35" s="12"/>
    </row>
    <row r="36" spans="1:8" ht="30.75" customHeight="1" x14ac:dyDescent="0.25">
      <c r="A36" s="21" t="s">
        <v>110</v>
      </c>
      <c r="B36" s="19" t="s">
        <v>120</v>
      </c>
      <c r="C36" s="19" t="s">
        <v>109</v>
      </c>
      <c r="D36" s="19" t="s">
        <v>109</v>
      </c>
      <c r="E36" s="33"/>
      <c r="F36" s="19"/>
      <c r="G36" s="32">
        <f>G37+G66</f>
        <v>30836604.600000001</v>
      </c>
      <c r="H36" s="12"/>
    </row>
    <row r="37" spans="1:8" ht="62.25" customHeight="1" x14ac:dyDescent="0.25">
      <c r="A37" s="21" t="s">
        <v>173</v>
      </c>
      <c r="B37" s="19" t="s">
        <v>120</v>
      </c>
      <c r="C37" s="19" t="s">
        <v>109</v>
      </c>
      <c r="D37" s="19" t="s">
        <v>109</v>
      </c>
      <c r="E37" s="16" t="s">
        <v>172</v>
      </c>
      <c r="F37" s="19"/>
      <c r="G37" s="32">
        <f>G38+G43</f>
        <v>30392249.5</v>
      </c>
      <c r="H37" s="12"/>
    </row>
    <row r="38" spans="1:8" ht="60.75" customHeight="1" x14ac:dyDescent="0.25">
      <c r="A38" s="21" t="s">
        <v>179</v>
      </c>
      <c r="B38" s="19" t="s">
        <v>120</v>
      </c>
      <c r="C38" s="19" t="s">
        <v>109</v>
      </c>
      <c r="D38" s="19" t="s">
        <v>109</v>
      </c>
      <c r="E38" s="33" t="s">
        <v>178</v>
      </c>
      <c r="F38" s="19"/>
      <c r="G38" s="32">
        <f>G39</f>
        <v>55814.5</v>
      </c>
      <c r="H38" s="12"/>
    </row>
    <row r="39" spans="1:8" ht="60.75" customHeight="1" x14ac:dyDescent="0.25">
      <c r="A39" s="21" t="s">
        <v>181</v>
      </c>
      <c r="B39" s="19" t="s">
        <v>120</v>
      </c>
      <c r="C39" s="19" t="s">
        <v>109</v>
      </c>
      <c r="D39" s="19" t="s">
        <v>109</v>
      </c>
      <c r="E39" s="25" t="s">
        <v>180</v>
      </c>
      <c r="F39" s="19"/>
      <c r="G39" s="32">
        <f>G40</f>
        <v>55814.5</v>
      </c>
      <c r="H39" s="12"/>
    </row>
    <row r="40" spans="1:8" ht="46.5" customHeight="1" x14ac:dyDescent="0.25">
      <c r="A40" s="21" t="s">
        <v>183</v>
      </c>
      <c r="B40" s="19" t="s">
        <v>120</v>
      </c>
      <c r="C40" s="19" t="s">
        <v>109</v>
      </c>
      <c r="D40" s="19" t="s">
        <v>109</v>
      </c>
      <c r="E40" s="25" t="s">
        <v>182</v>
      </c>
      <c r="F40" s="19"/>
      <c r="G40" s="32">
        <f>G41</f>
        <v>55814.5</v>
      </c>
      <c r="H40" s="12"/>
    </row>
    <row r="41" spans="1:8" ht="17.25" customHeight="1" x14ac:dyDescent="0.25">
      <c r="A41" s="25" t="s">
        <v>118</v>
      </c>
      <c r="B41" s="19" t="s">
        <v>120</v>
      </c>
      <c r="C41" s="19" t="s">
        <v>109</v>
      </c>
      <c r="D41" s="19" t="s">
        <v>109</v>
      </c>
      <c r="E41" s="25" t="s">
        <v>182</v>
      </c>
      <c r="F41" s="19">
        <v>500</v>
      </c>
      <c r="G41" s="32">
        <f>G42</f>
        <v>55814.5</v>
      </c>
      <c r="H41" s="12"/>
    </row>
    <row r="42" spans="1:8" ht="16.5" customHeight="1" x14ac:dyDescent="0.25">
      <c r="A42" s="21" t="s">
        <v>184</v>
      </c>
      <c r="B42" s="19" t="s">
        <v>120</v>
      </c>
      <c r="C42" s="19" t="s">
        <v>109</v>
      </c>
      <c r="D42" s="19" t="s">
        <v>109</v>
      </c>
      <c r="E42" s="25" t="s">
        <v>182</v>
      </c>
      <c r="F42" s="19">
        <v>540</v>
      </c>
      <c r="G42" s="32">
        <v>55814.5</v>
      </c>
      <c r="H42" s="12"/>
    </row>
    <row r="43" spans="1:8" ht="76.5" customHeight="1" x14ac:dyDescent="0.25">
      <c r="A43" s="21" t="s">
        <v>185</v>
      </c>
      <c r="B43" s="19" t="s">
        <v>120</v>
      </c>
      <c r="C43" s="19" t="s">
        <v>109</v>
      </c>
      <c r="D43" s="19" t="s">
        <v>109</v>
      </c>
      <c r="E43" s="25" t="s">
        <v>174</v>
      </c>
      <c r="F43" s="19"/>
      <c r="G43" s="32">
        <f>G44+G61</f>
        <v>30336435</v>
      </c>
      <c r="H43" s="12"/>
    </row>
    <row r="44" spans="1:8" ht="63.75" customHeight="1" x14ac:dyDescent="0.25">
      <c r="A44" s="21" t="s">
        <v>175</v>
      </c>
      <c r="B44" s="19" t="s">
        <v>120</v>
      </c>
      <c r="C44" s="19" t="s">
        <v>109</v>
      </c>
      <c r="D44" s="19" t="s">
        <v>109</v>
      </c>
      <c r="E44" s="25" t="s">
        <v>186</v>
      </c>
      <c r="F44" s="19"/>
      <c r="G44" s="32">
        <f>G45+G51+G57</f>
        <v>30308235.199999999</v>
      </c>
      <c r="H44" s="12"/>
    </row>
    <row r="45" spans="1:8" ht="77.25" customHeight="1" x14ac:dyDescent="0.25">
      <c r="A45" s="21" t="s">
        <v>176</v>
      </c>
      <c r="B45" s="19" t="s">
        <v>120</v>
      </c>
      <c r="C45" s="19" t="s">
        <v>109</v>
      </c>
      <c r="D45" s="19" t="s">
        <v>109</v>
      </c>
      <c r="E45" s="25" t="s">
        <v>177</v>
      </c>
      <c r="F45" s="19"/>
      <c r="G45" s="32">
        <f>G46+G49</f>
        <v>29835141.799999997</v>
      </c>
      <c r="H45" s="12"/>
    </row>
    <row r="46" spans="1:8" ht="30.75" customHeight="1" x14ac:dyDescent="0.25">
      <c r="A46" s="21" t="s">
        <v>112</v>
      </c>
      <c r="B46" s="19" t="s">
        <v>120</v>
      </c>
      <c r="C46" s="19" t="s">
        <v>109</v>
      </c>
      <c r="D46" s="19" t="s">
        <v>109</v>
      </c>
      <c r="E46" s="25" t="s">
        <v>177</v>
      </c>
      <c r="F46" s="19" t="s">
        <v>115</v>
      </c>
      <c r="G46" s="32">
        <f>G47</f>
        <v>29435541.899999999</v>
      </c>
      <c r="H46" s="12"/>
    </row>
    <row r="47" spans="1:8" ht="46.5" customHeight="1" x14ac:dyDescent="0.25">
      <c r="A47" s="21" t="s">
        <v>113</v>
      </c>
      <c r="B47" s="19" t="s">
        <v>120</v>
      </c>
      <c r="C47" s="19" t="s">
        <v>109</v>
      </c>
      <c r="D47" s="19" t="s">
        <v>109</v>
      </c>
      <c r="E47" s="25" t="s">
        <v>177</v>
      </c>
      <c r="F47" s="19" t="s">
        <v>116</v>
      </c>
      <c r="G47" s="32">
        <f>G48</f>
        <v>29435541.899999999</v>
      </c>
      <c r="H47" s="12"/>
    </row>
    <row r="48" spans="1:8" ht="45.75" customHeight="1" x14ac:dyDescent="0.25">
      <c r="A48" s="21" t="s">
        <v>114</v>
      </c>
      <c r="B48" s="19" t="s">
        <v>120</v>
      </c>
      <c r="C48" s="19" t="s">
        <v>109</v>
      </c>
      <c r="D48" s="19" t="s">
        <v>109</v>
      </c>
      <c r="E48" s="25" t="s">
        <v>177</v>
      </c>
      <c r="F48" s="19" t="s">
        <v>117</v>
      </c>
      <c r="G48" s="32">
        <v>29435541.899999999</v>
      </c>
      <c r="H48" s="12"/>
    </row>
    <row r="49" spans="1:8" ht="15.75" customHeight="1" x14ac:dyDescent="0.25">
      <c r="A49" s="21" t="s">
        <v>187</v>
      </c>
      <c r="B49" s="19" t="s">
        <v>120</v>
      </c>
      <c r="C49" s="19" t="s">
        <v>109</v>
      </c>
      <c r="D49" s="19" t="s">
        <v>109</v>
      </c>
      <c r="E49" s="25" t="s">
        <v>177</v>
      </c>
      <c r="F49" s="19">
        <v>500</v>
      </c>
      <c r="G49" s="32">
        <f>G50</f>
        <v>399599.9</v>
      </c>
      <c r="H49" s="12"/>
    </row>
    <row r="50" spans="1:8" ht="61.5" customHeight="1" x14ac:dyDescent="0.25">
      <c r="A50" s="21" t="s">
        <v>188</v>
      </c>
      <c r="B50" s="19" t="s">
        <v>120</v>
      </c>
      <c r="C50" s="19" t="s">
        <v>109</v>
      </c>
      <c r="D50" s="19" t="s">
        <v>109</v>
      </c>
      <c r="E50" s="25" t="s">
        <v>177</v>
      </c>
      <c r="F50" s="19">
        <v>580</v>
      </c>
      <c r="G50" s="32">
        <v>399599.9</v>
      </c>
      <c r="H50" s="12"/>
    </row>
    <row r="51" spans="1:8" ht="111" customHeight="1" x14ac:dyDescent="0.25">
      <c r="A51" s="21" t="s">
        <v>189</v>
      </c>
      <c r="B51" s="19" t="s">
        <v>120</v>
      </c>
      <c r="C51" s="19" t="s">
        <v>109</v>
      </c>
      <c r="D51" s="19" t="s">
        <v>109</v>
      </c>
      <c r="E51" s="25" t="s">
        <v>190</v>
      </c>
      <c r="F51" s="19"/>
      <c r="G51" s="32">
        <f>G52+G55</f>
        <v>452430.6</v>
      </c>
      <c r="H51" s="12"/>
    </row>
    <row r="52" spans="1:8" ht="32.25" customHeight="1" x14ac:dyDescent="0.25">
      <c r="A52" s="21" t="s">
        <v>112</v>
      </c>
      <c r="B52" s="19" t="s">
        <v>120</v>
      </c>
      <c r="C52" s="19" t="s">
        <v>109</v>
      </c>
      <c r="D52" s="19" t="s">
        <v>109</v>
      </c>
      <c r="E52" s="25" t="s">
        <v>190</v>
      </c>
      <c r="F52" s="19" t="s">
        <v>115</v>
      </c>
      <c r="G52" s="32">
        <f>G53</f>
        <v>447430.6</v>
      </c>
      <c r="H52" s="12"/>
    </row>
    <row r="53" spans="1:8" ht="47.25" customHeight="1" x14ac:dyDescent="0.25">
      <c r="A53" s="21" t="s">
        <v>113</v>
      </c>
      <c r="B53" s="19" t="s">
        <v>120</v>
      </c>
      <c r="C53" s="19" t="s">
        <v>109</v>
      </c>
      <c r="D53" s="19" t="s">
        <v>109</v>
      </c>
      <c r="E53" s="25" t="s">
        <v>190</v>
      </c>
      <c r="F53" s="19" t="s">
        <v>116</v>
      </c>
      <c r="G53" s="32">
        <f>G54</f>
        <v>447430.6</v>
      </c>
      <c r="H53" s="12"/>
    </row>
    <row r="54" spans="1:8" ht="45.75" customHeight="1" x14ac:dyDescent="0.25">
      <c r="A54" s="21" t="s">
        <v>114</v>
      </c>
      <c r="B54" s="19" t="s">
        <v>120</v>
      </c>
      <c r="C54" s="19" t="s">
        <v>109</v>
      </c>
      <c r="D54" s="19" t="s">
        <v>109</v>
      </c>
      <c r="E54" s="25" t="s">
        <v>190</v>
      </c>
      <c r="F54" s="19" t="s">
        <v>117</v>
      </c>
      <c r="G54" s="32">
        <v>447430.6</v>
      </c>
      <c r="H54" s="12"/>
    </row>
    <row r="55" spans="1:8" ht="15.75" customHeight="1" x14ac:dyDescent="0.25">
      <c r="A55" s="21" t="s">
        <v>187</v>
      </c>
      <c r="B55" s="19" t="s">
        <v>120</v>
      </c>
      <c r="C55" s="19" t="s">
        <v>109</v>
      </c>
      <c r="D55" s="19" t="s">
        <v>109</v>
      </c>
      <c r="E55" s="25" t="s">
        <v>190</v>
      </c>
      <c r="F55" s="19">
        <v>500</v>
      </c>
      <c r="G55" s="32">
        <f>G56</f>
        <v>5000</v>
      </c>
      <c r="H55" s="12"/>
    </row>
    <row r="56" spans="1:8" ht="62.25" customHeight="1" x14ac:dyDescent="0.25">
      <c r="A56" s="21" t="s">
        <v>188</v>
      </c>
      <c r="B56" s="19" t="s">
        <v>120</v>
      </c>
      <c r="C56" s="19" t="s">
        <v>109</v>
      </c>
      <c r="D56" s="19" t="s">
        <v>109</v>
      </c>
      <c r="E56" s="25" t="s">
        <v>190</v>
      </c>
      <c r="F56" s="19">
        <v>580</v>
      </c>
      <c r="G56" s="32">
        <v>5000</v>
      </c>
      <c r="H56" s="12"/>
    </row>
    <row r="57" spans="1:8" ht="79.5" customHeight="1" x14ac:dyDescent="0.25">
      <c r="A57" s="21" t="s">
        <v>191</v>
      </c>
      <c r="B57" s="19" t="s">
        <v>120</v>
      </c>
      <c r="C57" s="19" t="s">
        <v>109</v>
      </c>
      <c r="D57" s="19" t="s">
        <v>109</v>
      </c>
      <c r="E57" s="25" t="s">
        <v>192</v>
      </c>
      <c r="F57" s="19"/>
      <c r="G57" s="32">
        <f>G58</f>
        <v>20662.8</v>
      </c>
      <c r="H57" s="12"/>
    </row>
    <row r="58" spans="1:8" ht="30" customHeight="1" x14ac:dyDescent="0.25">
      <c r="A58" s="21" t="s">
        <v>112</v>
      </c>
      <c r="B58" s="19" t="s">
        <v>120</v>
      </c>
      <c r="C58" s="19" t="s">
        <v>109</v>
      </c>
      <c r="D58" s="19" t="s">
        <v>109</v>
      </c>
      <c r="E58" s="25" t="s">
        <v>192</v>
      </c>
      <c r="F58" s="19" t="s">
        <v>115</v>
      </c>
      <c r="G58" s="32">
        <f>G59</f>
        <v>20662.8</v>
      </c>
      <c r="H58" s="12"/>
    </row>
    <row r="59" spans="1:8" ht="47.25" customHeight="1" x14ac:dyDescent="0.25">
      <c r="A59" s="21" t="s">
        <v>113</v>
      </c>
      <c r="B59" s="19" t="s">
        <v>120</v>
      </c>
      <c r="C59" s="19" t="s">
        <v>109</v>
      </c>
      <c r="D59" s="19" t="s">
        <v>109</v>
      </c>
      <c r="E59" s="25" t="s">
        <v>192</v>
      </c>
      <c r="F59" s="19" t="s">
        <v>116</v>
      </c>
      <c r="G59" s="32">
        <f>G60</f>
        <v>20662.8</v>
      </c>
      <c r="H59" s="12"/>
    </row>
    <row r="60" spans="1:8" ht="48" customHeight="1" x14ac:dyDescent="0.25">
      <c r="A60" s="21" t="s">
        <v>114</v>
      </c>
      <c r="B60" s="19" t="s">
        <v>120</v>
      </c>
      <c r="C60" s="19" t="s">
        <v>109</v>
      </c>
      <c r="D60" s="19" t="s">
        <v>109</v>
      </c>
      <c r="E60" s="25" t="s">
        <v>192</v>
      </c>
      <c r="F60" s="19" t="s">
        <v>117</v>
      </c>
      <c r="G60" s="32">
        <v>20662.8</v>
      </c>
      <c r="H60" s="12"/>
    </row>
    <row r="61" spans="1:8" ht="140.25" customHeight="1" x14ac:dyDescent="0.25">
      <c r="A61" s="21" t="s">
        <v>193</v>
      </c>
      <c r="B61" s="19" t="s">
        <v>120</v>
      </c>
      <c r="C61" s="19" t="s">
        <v>109</v>
      </c>
      <c r="D61" s="19" t="s">
        <v>109</v>
      </c>
      <c r="E61" s="25" t="s">
        <v>194</v>
      </c>
      <c r="F61" s="19"/>
      <c r="G61" s="32">
        <f>G62</f>
        <v>28199.8</v>
      </c>
      <c r="H61" s="12"/>
    </row>
    <row r="62" spans="1:8" ht="155.25" customHeight="1" x14ac:dyDescent="0.25">
      <c r="A62" s="21" t="s">
        <v>195</v>
      </c>
      <c r="B62" s="19" t="s">
        <v>120</v>
      </c>
      <c r="C62" s="19" t="s">
        <v>109</v>
      </c>
      <c r="D62" s="19" t="s">
        <v>109</v>
      </c>
      <c r="E62" s="25" t="s">
        <v>196</v>
      </c>
      <c r="F62" s="19"/>
      <c r="G62" s="32">
        <f>G63</f>
        <v>28199.8</v>
      </c>
      <c r="H62" s="12"/>
    </row>
    <row r="63" spans="1:8" ht="30.75" customHeight="1" x14ac:dyDescent="0.25">
      <c r="A63" s="16" t="s">
        <v>112</v>
      </c>
      <c r="B63" s="20">
        <v>395</v>
      </c>
      <c r="C63" s="20" t="s">
        <v>109</v>
      </c>
      <c r="D63" s="20" t="s">
        <v>109</v>
      </c>
      <c r="E63" s="25" t="s">
        <v>196</v>
      </c>
      <c r="F63" s="20">
        <v>300</v>
      </c>
      <c r="G63" s="32">
        <f>G64</f>
        <v>28199.8</v>
      </c>
      <c r="H63" s="22"/>
    </row>
    <row r="64" spans="1:8" ht="45.75" customHeight="1" x14ac:dyDescent="0.25">
      <c r="A64" s="21" t="s">
        <v>113</v>
      </c>
      <c r="B64" s="19" t="s">
        <v>120</v>
      </c>
      <c r="C64" s="19" t="s">
        <v>109</v>
      </c>
      <c r="D64" s="19" t="s">
        <v>109</v>
      </c>
      <c r="E64" s="25" t="s">
        <v>196</v>
      </c>
      <c r="F64" s="19" t="s">
        <v>116</v>
      </c>
      <c r="G64" s="32">
        <f>G65</f>
        <v>28199.8</v>
      </c>
      <c r="H64" s="22"/>
    </row>
    <row r="65" spans="1:8" ht="47.25" customHeight="1" x14ac:dyDescent="0.25">
      <c r="A65" s="21" t="s">
        <v>114</v>
      </c>
      <c r="B65" s="26" t="s">
        <v>120</v>
      </c>
      <c r="C65" s="19" t="s">
        <v>109</v>
      </c>
      <c r="D65" s="19" t="s">
        <v>109</v>
      </c>
      <c r="E65" s="25" t="s">
        <v>196</v>
      </c>
      <c r="F65" s="19" t="s">
        <v>117</v>
      </c>
      <c r="G65" s="32">
        <v>28199.8</v>
      </c>
      <c r="H65" s="22"/>
    </row>
    <row r="66" spans="1:8" ht="62.25" customHeight="1" x14ac:dyDescent="0.25">
      <c r="A66" s="21" t="s">
        <v>99</v>
      </c>
      <c r="B66" s="26" t="s">
        <v>120</v>
      </c>
      <c r="C66" s="19" t="s">
        <v>109</v>
      </c>
      <c r="D66" s="19" t="s">
        <v>109</v>
      </c>
      <c r="E66" s="25" t="s">
        <v>197</v>
      </c>
      <c r="F66" s="19"/>
      <c r="G66" s="32">
        <f>G67</f>
        <v>444355.1</v>
      </c>
      <c r="H66" s="22"/>
    </row>
    <row r="67" spans="1:8" ht="47.25" customHeight="1" x14ac:dyDescent="0.25">
      <c r="A67" s="21" t="s">
        <v>111</v>
      </c>
      <c r="B67" s="26" t="s">
        <v>120</v>
      </c>
      <c r="C67" s="19" t="s">
        <v>109</v>
      </c>
      <c r="D67" s="19" t="s">
        <v>109</v>
      </c>
      <c r="E67" s="25" t="s">
        <v>198</v>
      </c>
      <c r="F67" s="19"/>
      <c r="G67" s="32">
        <f>G68</f>
        <v>444355.1</v>
      </c>
      <c r="H67" s="22"/>
    </row>
    <row r="68" spans="1:8" ht="188.25" customHeight="1" x14ac:dyDescent="0.25">
      <c r="A68" s="21" t="s">
        <v>135</v>
      </c>
      <c r="B68" s="26" t="s">
        <v>120</v>
      </c>
      <c r="C68" s="19" t="s">
        <v>109</v>
      </c>
      <c r="D68" s="19" t="s">
        <v>109</v>
      </c>
      <c r="E68" s="34" t="s">
        <v>199</v>
      </c>
      <c r="F68" s="19"/>
      <c r="G68" s="32">
        <f>G69</f>
        <v>444355.1</v>
      </c>
      <c r="H68" s="22"/>
    </row>
    <row r="69" spans="1:8" ht="30.75" customHeight="1" x14ac:dyDescent="0.25">
      <c r="A69" s="16" t="s">
        <v>112</v>
      </c>
      <c r="B69" s="27">
        <v>395</v>
      </c>
      <c r="C69" s="20" t="s">
        <v>109</v>
      </c>
      <c r="D69" s="20" t="s">
        <v>109</v>
      </c>
      <c r="E69" s="34" t="s">
        <v>199</v>
      </c>
      <c r="F69" s="20">
        <v>300</v>
      </c>
      <c r="G69" s="32">
        <f>G70</f>
        <v>444355.1</v>
      </c>
      <c r="H69" s="22"/>
    </row>
    <row r="70" spans="1:8" ht="46.5" customHeight="1" x14ac:dyDescent="0.25">
      <c r="A70" s="21" t="s">
        <v>113</v>
      </c>
      <c r="B70" s="26" t="s">
        <v>120</v>
      </c>
      <c r="C70" s="19" t="s">
        <v>109</v>
      </c>
      <c r="D70" s="19" t="s">
        <v>109</v>
      </c>
      <c r="E70" s="34" t="s">
        <v>199</v>
      </c>
      <c r="F70" s="19" t="s">
        <v>116</v>
      </c>
      <c r="G70" s="32">
        <f>G71</f>
        <v>444355.1</v>
      </c>
      <c r="H70" s="22"/>
    </row>
    <row r="71" spans="1:8" ht="48" customHeight="1" x14ac:dyDescent="0.25">
      <c r="A71" s="21" t="s">
        <v>114</v>
      </c>
      <c r="B71" s="26" t="s">
        <v>120</v>
      </c>
      <c r="C71" s="19" t="s">
        <v>109</v>
      </c>
      <c r="D71" s="19" t="s">
        <v>109</v>
      </c>
      <c r="E71" s="34" t="s">
        <v>199</v>
      </c>
      <c r="F71" s="19" t="s">
        <v>117</v>
      </c>
      <c r="G71" s="32">
        <v>444355.1</v>
      </c>
      <c r="H71" s="22"/>
    </row>
    <row r="72" spans="1:8" x14ac:dyDescent="0.25">
      <c r="A72" s="21" t="s">
        <v>119</v>
      </c>
      <c r="B72" s="26"/>
      <c r="C72" s="19"/>
      <c r="D72" s="19"/>
      <c r="E72" s="19"/>
      <c r="F72" s="19"/>
      <c r="G72" s="32">
        <f>G15</f>
        <v>31116604.600000001</v>
      </c>
      <c r="H72" s="22"/>
    </row>
    <row r="73" spans="1:8" x14ac:dyDescent="0.25">
      <c r="C73" s="28"/>
      <c r="D73" s="28"/>
      <c r="E73" s="28"/>
      <c r="F73" s="28"/>
      <c r="G73" s="29"/>
    </row>
    <row r="74" spans="1:8" x14ac:dyDescent="0.25">
      <c r="G74" s="17"/>
    </row>
    <row r="75" spans="1:8" x14ac:dyDescent="0.25">
      <c r="G75" s="17"/>
    </row>
    <row r="76" spans="1:8" x14ac:dyDescent="0.25">
      <c r="G76" s="17"/>
    </row>
    <row r="77" spans="1:8" x14ac:dyDescent="0.25">
      <c r="G77" s="17"/>
    </row>
    <row r="78" spans="1:8" x14ac:dyDescent="0.25">
      <c r="G78" s="17"/>
    </row>
    <row r="79" spans="1:8" x14ac:dyDescent="0.25">
      <c r="G79" s="17"/>
    </row>
    <row r="80" spans="1:8" x14ac:dyDescent="0.25">
      <c r="G80" s="17"/>
    </row>
    <row r="81" spans="7:7" x14ac:dyDescent="0.25">
      <c r="G81" s="17"/>
    </row>
    <row r="82" spans="7:7" x14ac:dyDescent="0.25">
      <c r="G82" s="17"/>
    </row>
    <row r="83" spans="7:7" x14ac:dyDescent="0.25">
      <c r="G83" s="17"/>
    </row>
    <row r="84" spans="7:7" x14ac:dyDescent="0.25">
      <c r="G84" s="17"/>
    </row>
    <row r="85" spans="7:7" x14ac:dyDescent="0.25">
      <c r="G85" s="17"/>
    </row>
    <row r="86" spans="7:7" x14ac:dyDescent="0.25">
      <c r="G86" s="17"/>
    </row>
    <row r="87" spans="7:7" x14ac:dyDescent="0.25">
      <c r="G87" s="17"/>
    </row>
    <row r="88" spans="7:7" x14ac:dyDescent="0.25">
      <c r="G88" s="17"/>
    </row>
    <row r="89" spans="7:7" x14ac:dyDescent="0.25">
      <c r="G89" s="17"/>
    </row>
    <row r="90" spans="7:7" x14ac:dyDescent="0.25">
      <c r="G90" s="17"/>
    </row>
    <row r="91" spans="7:7" x14ac:dyDescent="0.25">
      <c r="G91" s="17"/>
    </row>
    <row r="92" spans="7:7" x14ac:dyDescent="0.25">
      <c r="G92" s="17"/>
    </row>
    <row r="93" spans="7:7" x14ac:dyDescent="0.25">
      <c r="G93" s="17"/>
    </row>
    <row r="94" spans="7:7" x14ac:dyDescent="0.25">
      <c r="G94" s="17"/>
    </row>
  </sheetData>
  <mergeCells count="1">
    <mergeCell ref="A11:G11"/>
  </mergeCells>
  <pageMargins left="1.1811023622047245" right="0.59055118110236227" top="0.78740157480314965" bottom="0.78740157480314965" header="0.15748031496062992" footer="0.15748031496062992"/>
  <pageSetup paperSize="9" orientation="portrait" verticalDpi="0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zoomScaleNormal="100" zoomScaleSheetLayoutView="115" workbookViewId="0">
      <selection activeCell="A18" sqref="A18"/>
    </sheetView>
  </sheetViews>
  <sheetFormatPr defaultColWidth="9.140625" defaultRowHeight="15.75" x14ac:dyDescent="0.25"/>
  <cols>
    <col min="1" max="1" width="49.85546875" style="2" customWidth="1"/>
    <col min="2" max="3" width="5.42578125" style="2" customWidth="1"/>
    <col min="4" max="4" width="21.85546875" style="2" customWidth="1"/>
    <col min="5" max="16384" width="9.140625" style="2"/>
  </cols>
  <sheetData>
    <row r="1" spans="1:4" x14ac:dyDescent="0.25">
      <c r="B1" s="23" t="s">
        <v>88</v>
      </c>
    </row>
    <row r="2" spans="1:4" x14ac:dyDescent="0.25">
      <c r="B2" s="23" t="s">
        <v>1</v>
      </c>
    </row>
    <row r="3" spans="1:4" x14ac:dyDescent="0.25">
      <c r="B3" s="23" t="s">
        <v>205</v>
      </c>
    </row>
    <row r="4" spans="1:4" x14ac:dyDescent="0.25">
      <c r="B4" s="23" t="s">
        <v>2</v>
      </c>
    </row>
    <row r="5" spans="1:4" x14ac:dyDescent="0.25">
      <c r="B5" s="23" t="s">
        <v>3</v>
      </c>
    </row>
    <row r="6" spans="1:4" x14ac:dyDescent="0.25">
      <c r="B6" s="23" t="s">
        <v>4</v>
      </c>
    </row>
    <row r="7" spans="1:4" x14ac:dyDescent="0.25">
      <c r="B7" s="23" t="s">
        <v>5</v>
      </c>
    </row>
    <row r="8" spans="1:4" x14ac:dyDescent="0.25">
      <c r="B8" s="23" t="s">
        <v>6</v>
      </c>
    </row>
    <row r="9" spans="1:4" x14ac:dyDescent="0.25">
      <c r="B9" s="23" t="s">
        <v>163</v>
      </c>
    </row>
    <row r="10" spans="1:4" x14ac:dyDescent="0.25">
      <c r="B10" s="18"/>
      <c r="C10" s="18"/>
      <c r="D10" s="18"/>
    </row>
    <row r="11" spans="1:4" ht="63" customHeight="1" x14ac:dyDescent="0.25">
      <c r="A11" s="40" t="s">
        <v>202</v>
      </c>
      <c r="B11" s="40"/>
      <c r="C11" s="40"/>
      <c r="D11" s="40"/>
    </row>
    <row r="12" spans="1:4" x14ac:dyDescent="0.25">
      <c r="D12" s="4" t="s">
        <v>7</v>
      </c>
    </row>
    <row r="13" spans="1:4" ht="27" customHeight="1" x14ac:dyDescent="0.25">
      <c r="A13" s="7" t="s">
        <v>89</v>
      </c>
      <c r="B13" s="7" t="s">
        <v>91</v>
      </c>
      <c r="C13" s="7" t="s">
        <v>92</v>
      </c>
      <c r="D13" s="7" t="s">
        <v>10</v>
      </c>
    </row>
    <row r="14" spans="1:4" x14ac:dyDescent="0.25">
      <c r="A14" s="8">
        <v>1</v>
      </c>
      <c r="B14" s="8">
        <v>2</v>
      </c>
      <c r="C14" s="8">
        <v>3</v>
      </c>
      <c r="D14" s="8">
        <v>4</v>
      </c>
    </row>
    <row r="15" spans="1:4" ht="18" customHeight="1" x14ac:dyDescent="0.25">
      <c r="A15" s="9" t="s">
        <v>95</v>
      </c>
      <c r="B15" s="24" t="s">
        <v>96</v>
      </c>
      <c r="C15" s="24" t="s">
        <v>97</v>
      </c>
      <c r="D15" s="10">
        <f>D16</f>
        <v>280000</v>
      </c>
    </row>
    <row r="16" spans="1:4" ht="18" customHeight="1" x14ac:dyDescent="0.25">
      <c r="A16" s="9" t="s">
        <v>98</v>
      </c>
      <c r="B16" s="24" t="s">
        <v>96</v>
      </c>
      <c r="C16" s="24">
        <v>13</v>
      </c>
      <c r="D16" s="10">
        <f>Лист2!G17</f>
        <v>280000</v>
      </c>
    </row>
    <row r="17" spans="1:4" ht="20.45" customHeight="1" x14ac:dyDescent="0.25">
      <c r="A17" s="9" t="s">
        <v>108</v>
      </c>
      <c r="B17" s="24" t="s">
        <v>109</v>
      </c>
      <c r="C17" s="24" t="s">
        <v>97</v>
      </c>
      <c r="D17" s="10">
        <f>D18</f>
        <v>30836604.600000001</v>
      </c>
    </row>
    <row r="18" spans="1:4" ht="18.75" customHeight="1" x14ac:dyDescent="0.25">
      <c r="A18" s="9" t="s">
        <v>110</v>
      </c>
      <c r="B18" s="24" t="s">
        <v>109</v>
      </c>
      <c r="C18" s="24" t="s">
        <v>109</v>
      </c>
      <c r="D18" s="10">
        <f>Лист2!G35</f>
        <v>30836604.600000001</v>
      </c>
    </row>
    <row r="19" spans="1:4" x14ac:dyDescent="0.25">
      <c r="A19" s="9" t="s">
        <v>137</v>
      </c>
      <c r="B19" s="8"/>
      <c r="C19" s="8"/>
      <c r="D19" s="10">
        <f>D15+D17</f>
        <v>31116604.600000001</v>
      </c>
    </row>
  </sheetData>
  <mergeCells count="1">
    <mergeCell ref="A11:D11"/>
  </mergeCells>
  <pageMargins left="1.1811023622047245" right="0.59055118110236227" top="0.78740157480314965" bottom="0.78740157480314965" header="0.15748031496062992" footer="0.1574803149606299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6" zoomScaleNormal="100" zoomScaleSheetLayoutView="100" workbookViewId="0">
      <selection activeCell="J25" sqref="J25"/>
    </sheetView>
  </sheetViews>
  <sheetFormatPr defaultColWidth="9.140625" defaultRowHeight="15.75" x14ac:dyDescent="0.25"/>
  <cols>
    <col min="1" max="1" width="39.140625" style="2" customWidth="1"/>
    <col min="2" max="2" width="28" style="2" customWidth="1"/>
    <col min="3" max="3" width="14.42578125" style="2" customWidth="1"/>
    <col min="4" max="9" width="9.140625" style="2"/>
    <col min="10" max="10" width="13.7109375" style="2" bestFit="1" customWidth="1"/>
    <col min="11" max="16384" width="9.140625" style="2"/>
  </cols>
  <sheetData>
    <row r="1" spans="1:4" x14ac:dyDescent="0.25">
      <c r="B1" s="30" t="s">
        <v>136</v>
      </c>
    </row>
    <row r="2" spans="1:4" x14ac:dyDescent="0.25">
      <c r="B2" s="30" t="s">
        <v>1</v>
      </c>
    </row>
    <row r="3" spans="1:4" x14ac:dyDescent="0.25">
      <c r="B3" s="30" t="s">
        <v>205</v>
      </c>
    </row>
    <row r="4" spans="1:4" x14ac:dyDescent="0.25">
      <c r="B4" s="30" t="s">
        <v>2</v>
      </c>
    </row>
    <row r="5" spans="1:4" x14ac:dyDescent="0.25">
      <c r="B5" s="30" t="s">
        <v>3</v>
      </c>
    </row>
    <row r="6" spans="1:4" x14ac:dyDescent="0.25">
      <c r="B6" s="30" t="s">
        <v>4</v>
      </c>
    </row>
    <row r="7" spans="1:4" x14ac:dyDescent="0.25">
      <c r="B7" s="30" t="s">
        <v>5</v>
      </c>
    </row>
    <row r="8" spans="1:4" x14ac:dyDescent="0.25">
      <c r="B8" s="30" t="s">
        <v>6</v>
      </c>
    </row>
    <row r="9" spans="1:4" x14ac:dyDescent="0.25">
      <c r="B9" s="30" t="s">
        <v>163</v>
      </c>
    </row>
    <row r="10" spans="1:4" x14ac:dyDescent="0.25">
      <c r="B10" s="31"/>
    </row>
    <row r="11" spans="1:4" ht="64.5" customHeight="1" x14ac:dyDescent="0.25">
      <c r="A11" s="40" t="s">
        <v>203</v>
      </c>
      <c r="B11" s="41"/>
      <c r="C11" s="41"/>
    </row>
    <row r="12" spans="1:4" ht="21" customHeight="1" x14ac:dyDescent="0.25">
      <c r="C12" s="4" t="s">
        <v>7</v>
      </c>
    </row>
    <row r="13" spans="1:4" ht="31.5" x14ac:dyDescent="0.25">
      <c r="A13" s="7" t="s">
        <v>89</v>
      </c>
      <c r="B13" s="7" t="s">
        <v>9</v>
      </c>
      <c r="C13" s="7" t="s">
        <v>10</v>
      </c>
    </row>
    <row r="14" spans="1:4" x14ac:dyDescent="0.25">
      <c r="A14" s="8">
        <v>1</v>
      </c>
      <c r="B14" s="8">
        <v>2</v>
      </c>
      <c r="C14" s="8">
        <v>3</v>
      </c>
    </row>
    <row r="15" spans="1:4" ht="64.5" customHeight="1" x14ac:dyDescent="0.25">
      <c r="A15" s="9" t="s">
        <v>13</v>
      </c>
      <c r="B15" s="8" t="s">
        <v>138</v>
      </c>
      <c r="C15" s="10">
        <f>C16</f>
        <v>-170251.69999999925</v>
      </c>
      <c r="D15" s="17"/>
    </row>
    <row r="16" spans="1:4" ht="33" customHeight="1" x14ac:dyDescent="0.25">
      <c r="A16" s="9" t="s">
        <v>139</v>
      </c>
      <c r="B16" s="8" t="s">
        <v>140</v>
      </c>
      <c r="C16" s="10">
        <f>C17</f>
        <v>-170251.69999999925</v>
      </c>
      <c r="D16" s="17"/>
    </row>
    <row r="17" spans="1:4" ht="33.75" customHeight="1" x14ac:dyDescent="0.25">
      <c r="A17" s="9" t="s">
        <v>141</v>
      </c>
      <c r="B17" s="8" t="s">
        <v>142</v>
      </c>
      <c r="C17" s="10">
        <f>C18+C22</f>
        <v>-170251.69999999925</v>
      </c>
      <c r="D17" s="17"/>
    </row>
    <row r="18" spans="1:4" ht="34.9" customHeight="1" x14ac:dyDescent="0.25">
      <c r="A18" s="9" t="s">
        <v>143</v>
      </c>
      <c r="B18" s="8" t="s">
        <v>144</v>
      </c>
      <c r="C18" s="10">
        <f>C19</f>
        <v>-32146720.399999999</v>
      </c>
      <c r="D18" s="17"/>
    </row>
    <row r="19" spans="1:4" ht="32.25" customHeight="1" x14ac:dyDescent="0.25">
      <c r="A19" s="9" t="s">
        <v>145</v>
      </c>
      <c r="B19" s="8" t="s">
        <v>146</v>
      </c>
      <c r="C19" s="10">
        <f>C20</f>
        <v>-32146720.399999999</v>
      </c>
      <c r="D19" s="17"/>
    </row>
    <row r="20" spans="1:4" ht="33" customHeight="1" x14ac:dyDescent="0.25">
      <c r="A20" s="9" t="s">
        <v>147</v>
      </c>
      <c r="B20" s="8" t="s">
        <v>148</v>
      </c>
      <c r="C20" s="10">
        <f>C21</f>
        <v>-32146720.399999999</v>
      </c>
      <c r="D20" s="17"/>
    </row>
    <row r="21" spans="1:4" ht="80.25" customHeight="1" x14ac:dyDescent="0.25">
      <c r="A21" s="9" t="s">
        <v>149</v>
      </c>
      <c r="B21" s="8" t="s">
        <v>150</v>
      </c>
      <c r="C21" s="10">
        <v>-32146720.399999999</v>
      </c>
      <c r="D21" s="17"/>
    </row>
    <row r="22" spans="1:4" ht="34.9" customHeight="1" x14ac:dyDescent="0.25">
      <c r="A22" s="9" t="s">
        <v>151</v>
      </c>
      <c r="B22" s="8" t="s">
        <v>152</v>
      </c>
      <c r="C22" s="10">
        <f>C23</f>
        <v>31976468.699999999</v>
      </c>
      <c r="D22" s="17"/>
    </row>
    <row r="23" spans="1:4" ht="32.25" customHeight="1" x14ac:dyDescent="0.25">
      <c r="A23" s="9" t="s">
        <v>153</v>
      </c>
      <c r="B23" s="8" t="s">
        <v>154</v>
      </c>
      <c r="C23" s="10">
        <f>C24</f>
        <v>31976468.699999999</v>
      </c>
      <c r="D23" s="17"/>
    </row>
    <row r="24" spans="1:4" ht="33" customHeight="1" x14ac:dyDescent="0.25">
      <c r="A24" s="9" t="s">
        <v>155</v>
      </c>
      <c r="B24" s="8" t="s">
        <v>156</v>
      </c>
      <c r="C24" s="10">
        <f>C25</f>
        <v>31976468.699999999</v>
      </c>
      <c r="D24" s="17"/>
    </row>
    <row r="25" spans="1:4" ht="78" customHeight="1" x14ac:dyDescent="0.25">
      <c r="A25" s="9" t="s">
        <v>157</v>
      </c>
      <c r="B25" s="8" t="s">
        <v>158</v>
      </c>
      <c r="C25" s="10">
        <v>31976468.699999999</v>
      </c>
      <c r="D25" s="17"/>
    </row>
  </sheetData>
  <mergeCells count="1">
    <mergeCell ref="A11:C11"/>
  </mergeCells>
  <pageMargins left="1.1811023622047245" right="0.59055118110236227" top="0.78740157480314965" bottom="0.78740157480314965" header="0.15748031496062992" footer="0.15748031496062992"/>
  <pageSetup paperSize="9" orientation="portrait" verticalDpi="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Лист1</vt:lpstr>
      <vt:lpstr>Лист2</vt:lpstr>
      <vt:lpstr>Лист3</vt:lpstr>
      <vt:lpstr>Лист4</vt:lpstr>
      <vt:lpstr>Лист1!Print_Area</vt:lpstr>
      <vt:lpstr>Лист2!Print_Area</vt:lpstr>
      <vt:lpstr>Лист4!Print_Area</vt:lpstr>
      <vt:lpstr>Лист1!Print_Titles</vt:lpstr>
      <vt:lpstr>Лист2!Print_Titles</vt:lpstr>
      <vt:lpstr>Лист4!Print_Titles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Екатерина Александровна Филимонова</cp:lastModifiedBy>
  <cp:lastPrinted>2017-03-15T08:35:07Z</cp:lastPrinted>
  <dcterms:created xsi:type="dcterms:W3CDTF">2016-02-05T03:59:31Z</dcterms:created>
  <dcterms:modified xsi:type="dcterms:W3CDTF">2017-04-20T06:12:54Z</dcterms:modified>
</cp:coreProperties>
</file>