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480" yWindow="135" windowWidth="15195" windowHeight="11580"/>
  </bookViews>
  <sheets>
    <sheet name="2016" sheetId="1" r:id="rId1"/>
  </sheets>
  <definedNames>
    <definedName name="_xlnm._FilterDatabase" localSheetId="0" hidden="1">'2016'!$A$6:$I$50</definedName>
    <definedName name="_xlnm.Print_Titles" localSheetId="0">'2016'!$4:$5</definedName>
    <definedName name="_xlnm.Print_Area" localSheetId="0">'2016'!$A$1:$O$91</definedName>
  </definedNames>
  <calcPr calcId="162913"/>
</workbook>
</file>

<file path=xl/calcChain.xml><?xml version="1.0" encoding="utf-8"?>
<calcChain xmlns="http://schemas.openxmlformats.org/spreadsheetml/2006/main">
  <c r="E50" i="1" l="1"/>
  <c r="F18" i="1" l="1"/>
  <c r="F15" i="1"/>
  <c r="I8" i="1" l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N8" i="1"/>
  <c r="M9" i="1"/>
  <c r="N9" i="1"/>
  <c r="N10" i="1"/>
  <c r="M11" i="1"/>
  <c r="N11" i="1"/>
  <c r="M12" i="1"/>
  <c r="N12" i="1"/>
  <c r="M13" i="1"/>
  <c r="N13" i="1"/>
  <c r="O13" i="1" s="1"/>
  <c r="M14" i="1"/>
  <c r="N14" i="1"/>
  <c r="M15" i="1"/>
  <c r="N15" i="1"/>
  <c r="M16" i="1"/>
  <c r="O16" i="1" s="1"/>
  <c r="N16" i="1"/>
  <c r="M18" i="1"/>
  <c r="N18" i="1"/>
  <c r="M19" i="1"/>
  <c r="N19" i="1"/>
  <c r="M20" i="1"/>
  <c r="N20" i="1"/>
  <c r="O20" i="1" s="1"/>
  <c r="M21" i="1"/>
  <c r="N21" i="1"/>
  <c r="M22" i="1"/>
  <c r="N22" i="1"/>
  <c r="O22" i="1" s="1"/>
  <c r="M23" i="1"/>
  <c r="N23" i="1"/>
  <c r="M24" i="1"/>
  <c r="N24" i="1"/>
  <c r="O24" i="1" s="1"/>
  <c r="M25" i="1"/>
  <c r="N25" i="1"/>
  <c r="M26" i="1"/>
  <c r="N26" i="1"/>
  <c r="N27" i="1"/>
  <c r="N28" i="1"/>
  <c r="M29" i="1"/>
  <c r="N29" i="1"/>
  <c r="M30" i="1"/>
  <c r="N30" i="1"/>
  <c r="M31" i="1"/>
  <c r="N31" i="1"/>
  <c r="M32" i="1"/>
  <c r="O32" i="1" s="1"/>
  <c r="N32" i="1"/>
  <c r="M33" i="1"/>
  <c r="N33" i="1"/>
  <c r="O33" i="1" s="1"/>
  <c r="M34" i="1"/>
  <c r="N34" i="1"/>
  <c r="N35" i="1"/>
  <c r="M36" i="1"/>
  <c r="N36" i="1"/>
  <c r="M37" i="1"/>
  <c r="N37" i="1"/>
  <c r="M38" i="1"/>
  <c r="N38" i="1"/>
  <c r="M39" i="1"/>
  <c r="N39" i="1"/>
  <c r="M40" i="1"/>
  <c r="O40" i="1" s="1"/>
  <c r="N40" i="1"/>
  <c r="M41" i="1"/>
  <c r="N41" i="1"/>
  <c r="O41" i="1" s="1"/>
  <c r="M42" i="1"/>
  <c r="N42" i="1"/>
  <c r="M43" i="1"/>
  <c r="N43" i="1"/>
  <c r="N44" i="1"/>
  <c r="M45" i="1"/>
  <c r="N45" i="1"/>
  <c r="O45" i="1" s="1"/>
  <c r="M46" i="1"/>
  <c r="N46" i="1"/>
  <c r="N47" i="1"/>
  <c r="M48" i="1"/>
  <c r="N48" i="1"/>
  <c r="O48" i="1" s="1"/>
  <c r="N49" i="1"/>
  <c r="O43" i="1" l="1"/>
  <c r="O38" i="1"/>
  <c r="O36" i="1"/>
  <c r="O21" i="1"/>
  <c r="O19" i="1"/>
  <c r="O25" i="1"/>
  <c r="O29" i="1"/>
  <c r="O34" i="1"/>
  <c r="O46" i="1"/>
  <c r="O37" i="1"/>
  <c r="O15" i="1"/>
  <c r="O9" i="1"/>
  <c r="O14" i="1"/>
  <c r="O12" i="1"/>
  <c r="O30" i="1"/>
  <c r="O11" i="1"/>
  <c r="O42" i="1"/>
  <c r="O39" i="1"/>
  <c r="O31" i="1"/>
  <c r="O26" i="1"/>
  <c r="O23" i="1"/>
  <c r="O18" i="1"/>
  <c r="N7" i="1"/>
  <c r="L7" i="1"/>
  <c r="L9" i="1"/>
  <c r="L11" i="1"/>
  <c r="L16" i="1"/>
  <c r="L20" i="1"/>
  <c r="L26" i="1"/>
  <c r="L36" i="1"/>
  <c r="L37" i="1"/>
  <c r="K50" i="1"/>
  <c r="I7" i="1"/>
  <c r="H50" i="1"/>
  <c r="N50" i="1" l="1"/>
  <c r="J50" i="1"/>
  <c r="L50" i="1" s="1"/>
  <c r="D47" i="1" l="1"/>
  <c r="D44" i="1"/>
  <c r="D35" i="1"/>
  <c r="D28" i="1"/>
  <c r="D27" i="1"/>
  <c r="D10" i="1"/>
  <c r="D8" i="1"/>
  <c r="D7" i="1"/>
  <c r="F28" i="1" l="1"/>
  <c r="M28" i="1"/>
  <c r="O28" i="1" s="1"/>
  <c r="F8" i="1"/>
  <c r="M8" i="1"/>
  <c r="O8" i="1" s="1"/>
  <c r="F35" i="1"/>
  <c r="M35" i="1"/>
  <c r="O35" i="1" s="1"/>
  <c r="F10" i="1"/>
  <c r="M10" i="1"/>
  <c r="O10" i="1" s="1"/>
  <c r="F44" i="1"/>
  <c r="M44" i="1"/>
  <c r="O44" i="1" s="1"/>
  <c r="F7" i="1"/>
  <c r="M7" i="1"/>
  <c r="O7" i="1" s="1"/>
  <c r="F27" i="1"/>
  <c r="M27" i="1"/>
  <c r="O27" i="1" s="1"/>
  <c r="F47" i="1"/>
  <c r="M47" i="1"/>
  <c r="O47" i="1" s="1"/>
  <c r="D49" i="1"/>
  <c r="D50" i="1" s="1"/>
  <c r="F50" i="1" s="1"/>
  <c r="F49" i="1" l="1"/>
  <c r="M49" i="1"/>
  <c r="O49" i="1" s="1"/>
  <c r="G50" i="1"/>
  <c r="I50" i="1" s="1"/>
  <c r="M50" i="1" l="1"/>
  <c r="O50" i="1" s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<sst xmlns="http://schemas.openxmlformats.org/spreadsheetml/2006/main" count="114" uniqueCount="64">
  <si>
    <t>ИТОГО:</t>
  </si>
  <si>
    <t>Городские округа:</t>
  </si>
  <si>
    <t>Муниципальные районы: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</si>
  <si>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</si>
  <si>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</si>
  <si>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</si>
  <si>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</si>
  <si>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</si>
  <si>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</si>
  <si>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</si>
  <si>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</si>
  <si>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</si>
  <si>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</si>
  <si>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</si>
  <si>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</si>
  <si>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</si>
  <si>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</si>
  <si>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</si>
  <si>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</si>
  <si>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</si>
  <si>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</si>
  <si>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</si>
  <si>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</si>
  <si>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</si>
  <si>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</si>
  <si>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</si>
  <si>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</si>
  <si>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</si>
  <si>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</si>
  <si>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</si>
  <si>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</si>
  <si>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</si>
  <si>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</si>
  <si>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</si>
  <si>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</si>
  <si>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</si>
  <si>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</si>
  <si>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.</t>
  </si>
  <si>
    <t>Наименования муниципальных районов (городских округов)</t>
  </si>
  <si>
    <t>Итого</t>
  </si>
  <si>
    <t>Муниципальное образование «город Свирск»</t>
  </si>
  <si>
    <t>Муниципальное образование города Бодайбо и района</t>
  </si>
  <si>
    <t>Муниципальное образование «Жигаловский район»</t>
  </si>
  <si>
    <t>Муниципальное образование «Катангский район»</t>
  </si>
  <si>
    <t>Муниципальное образование Мамско-Чуйского района</t>
  </si>
  <si>
    <t xml:space="preserve">Комплектование книжных фондов библиотек муниципальных образований Иркутской области </t>
  </si>
  <si>
    <t>Муниципальное образование города Усолье-Сибирское</t>
  </si>
  <si>
    <t>Муниципальное образование «Аларский район»»</t>
  </si>
  <si>
    <t>Муниципальное образование «Ангарский городской округ»</t>
  </si>
  <si>
    <t>Исполнение судебных актов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вынесенных в соответствии с Законом Иркутской области от 22.06.2010 № 50-ОЗ «О дополнительных гарантиях прав детей-сирот и детей, оставшихся без попечения родителей, на жилое помещение в Иркутской области» и Законом Иркутской области от 29.06.2010 № 52-ОЗ «О наделении органов местного самоуправления областными государственными полномочиями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 по договорам социального найма в Иркутской области»</t>
  </si>
  <si>
    <t>Поощрение органов местного самоуправления городских округов и муниципальных районов Иркутской области, достигших наилучших значений показателей по итогам оценки эффективности их деятельности за 2015 год</t>
  </si>
  <si>
    <t>(тыс.рублей)</t>
  </si>
  <si>
    <t>План по закону</t>
  </si>
  <si>
    <t>Исполнение</t>
  </si>
  <si>
    <t>Процент исполнения</t>
  </si>
  <si>
    <t>Министр финансов Иркутской области</t>
  </si>
  <si>
    <t>Н.В. Бояринова</t>
  </si>
  <si>
    <t>М.В. Дмитриева</t>
  </si>
  <si>
    <t>Н.С. Пружанская</t>
  </si>
  <si>
    <t>И.Н. Байбурова</t>
  </si>
  <si>
    <t>Н.Г. Гладышева, 25-62-60</t>
  </si>
  <si>
    <t xml:space="preserve">М.В. Елизарова, </t>
  </si>
  <si>
    <t xml:space="preserve">ОТЧЕТ О РАЗМЕРАХ ИНЫХ МЕЖБЮДЖЕТНЫХ ТРАНСФЕРТОВ, УКАЗАННЫХ  В ПУНКТАХ 2, 3, 7 ЧАСТИ 1 СТАТЬИ 18 ЗАКОНА ИРКУТСКОЙ ОБЛАСТИ «ОБ ОБЛАСТНОМ БЮДЖЕТЕ НА 2016 ГОД», ЗА 2016 ГОД (ЗА СЧЕТ СРЕДСТВ ОБЛАСТНОГО БЮДЖЕТА) </t>
  </si>
  <si>
    <t>М.В. Смолянинова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</si>
</sst>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[Red]\-#,##0.0\ "/>
    <numFmt numFmtId="166" formatCode="0.0%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4" fillId="0" borderId="2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right" vertical="center" wrapText="1" indent="1"/>
    </xf>
    <xf numFmtId="164" fontId="3" fillId="0" borderId="0" xfId="0" applyNumberFormat="1" applyFont="1"/>
    <xf numFmtId="0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0" xfId="0" applyFont="1" applyFill="1"/>
    <xf numFmtId="0" fontId="7" fillId="0" borderId="0" xfId="0" applyFont="1"/>
    <xf numFmtId="166" fontId="4" fillId="2" borderId="2" xfId="0" applyNumberFormat="1" applyFont="1" applyFill="1" applyBorder="1" applyAlignment="1">
      <alignment horizontal="right" vertical="center" wrapText="1" indent="1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0" fontId="3" fillId="0" borderId="0" xfId="3" applyFont="1" applyFill="1" applyAlignment="1">
      <alignment vertical="top" wrapText="1"/>
    </xf>
    <xf numFmtId="164" fontId="3" fillId="0" borderId="4" xfId="1" applyNumberFormat="1" applyFont="1" applyFill="1" applyBorder="1" applyAlignment="1">
      <alignment horizontal="right" wrapText="1" indent="1"/>
    </xf>
    <xf numFmtId="166" fontId="3" fillId="0" borderId="4" xfId="4" applyNumberFormat="1" applyFont="1" applyFill="1" applyBorder="1" applyAlignment="1">
      <alignment horizontal="right" wrapText="1" inden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right" vertical="center" wrapText="1"/>
    </xf>
  </cellXfs>
  <cellStyles count="5">
    <cellStyle name="Обычный" xfId="0" builtinId="0"/>
    <cellStyle name="Обычный 2 2" xfId="3"/>
    <cellStyle name="Обычный_Лист1" xfId="1"/>
    <cellStyle name="Процентный" xfId="4" builtinId="5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zoomScale="75" zoomScaleNormal="75" zoomScaleSheetLayoutView="80" workbookViewId="0">
      <selection activeCell="A4" sqref="A4:C5"/>
    </sheetView>
  </sheetViews>
  <sheetFormatPr defaultColWidth="9.140625" defaultRowHeight="15.75" x14ac:dyDescent="0.25"/>
  <cols>
    <col min="1" max="1" width="4.7109375" style="1" bestFit="1" customWidth="1"/>
    <col min="2" max="2" width="1.85546875" style="1" bestFit="1" customWidth="1"/>
    <col min="3" max="3" width="55.5703125" style="1" customWidth="1"/>
    <col min="4" max="4" width="20.42578125" style="1" customWidth="1"/>
    <col min="5" max="6" width="20.42578125" style="23" customWidth="1"/>
    <col min="7" max="7" width="16.7109375" style="3" customWidth="1"/>
    <col min="8" max="15" width="16.7109375" style="1" customWidth="1"/>
    <col min="16" max="16384" width="9.140625" style="1"/>
  </cols>
  <sheetData>
    <row r="1" spans="1:15" ht="18.75" customHeight="1" x14ac:dyDescent="0.25">
      <c r="A1" s="31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4.6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1" customHeight="1" x14ac:dyDescent="0.25">
      <c r="C3" s="11"/>
      <c r="D3" s="11"/>
      <c r="E3" s="24"/>
      <c r="F3" s="24"/>
      <c r="G3" s="11"/>
      <c r="H3" s="11"/>
      <c r="I3" s="11"/>
      <c r="J3" s="11"/>
      <c r="K3" s="11"/>
      <c r="L3" s="11"/>
      <c r="M3" s="39" t="s">
        <v>51</v>
      </c>
      <c r="N3" s="39"/>
      <c r="O3" s="39"/>
    </row>
    <row r="4" spans="1:15" ht="257.25" customHeight="1" x14ac:dyDescent="0.25">
      <c r="A4" s="32" t="s">
        <v>38</v>
      </c>
      <c r="B4" s="33"/>
      <c r="C4" s="34"/>
      <c r="D4" s="38" t="s">
        <v>49</v>
      </c>
      <c r="E4" s="38"/>
      <c r="F4" s="38"/>
      <c r="G4" s="38" t="s">
        <v>45</v>
      </c>
      <c r="H4" s="38"/>
      <c r="I4" s="38"/>
      <c r="J4" s="38" t="s">
        <v>50</v>
      </c>
      <c r="K4" s="38"/>
      <c r="L4" s="38"/>
      <c r="M4" s="38" t="s">
        <v>39</v>
      </c>
      <c r="N4" s="38"/>
      <c r="O4" s="38"/>
    </row>
    <row r="5" spans="1:15" ht="36.75" customHeight="1" x14ac:dyDescent="0.25">
      <c r="A5" s="35"/>
      <c r="B5" s="36"/>
      <c r="C5" s="37"/>
      <c r="D5" s="4" t="s">
        <v>52</v>
      </c>
      <c r="E5" s="22" t="s">
        <v>53</v>
      </c>
      <c r="F5" s="22" t="s">
        <v>54</v>
      </c>
      <c r="G5" s="4" t="s">
        <v>52</v>
      </c>
      <c r="H5" s="12" t="s">
        <v>53</v>
      </c>
      <c r="I5" s="12" t="s">
        <v>54</v>
      </c>
      <c r="J5" s="4" t="s">
        <v>52</v>
      </c>
      <c r="K5" s="12" t="s">
        <v>53</v>
      </c>
      <c r="L5" s="12" t="s">
        <v>54</v>
      </c>
      <c r="M5" s="4" t="s">
        <v>52</v>
      </c>
      <c r="N5" s="12" t="s">
        <v>53</v>
      </c>
      <c r="O5" s="12" t="s">
        <v>54</v>
      </c>
    </row>
    <row r="6" spans="1:15" s="2" customFormat="1" ht="15" customHeight="1" x14ac:dyDescent="0.25">
      <c r="A6" s="7"/>
      <c r="B6" s="8"/>
      <c r="C6" s="6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2" customFormat="1" ht="31.5" x14ac:dyDescent="0.25">
      <c r="A7" s="17">
        <v>1</v>
      </c>
      <c r="B7" s="18" t="s">
        <v>37</v>
      </c>
      <c r="C7" s="19" t="s">
        <v>48</v>
      </c>
      <c r="D7" s="20">
        <f>44434.2-30494.5</f>
        <v>13939.699999999997</v>
      </c>
      <c r="E7" s="20">
        <v>13939.7</v>
      </c>
      <c r="F7" s="21">
        <f>E7/D7</f>
        <v>1.0000000000000002</v>
      </c>
      <c r="G7" s="20">
        <v>10.8</v>
      </c>
      <c r="H7" s="20">
        <v>10.8</v>
      </c>
      <c r="I7" s="21">
        <f t="shared" ref="I7:I49" si="0">H7/G7</f>
        <v>1</v>
      </c>
      <c r="J7" s="20">
        <v>500</v>
      </c>
      <c r="K7" s="20">
        <v>500</v>
      </c>
      <c r="L7" s="21">
        <f t="shared" ref="L7" si="1">K7/J7</f>
        <v>1</v>
      </c>
      <c r="M7" s="20">
        <f>D7+G7+J7</f>
        <v>14450.499999999996</v>
      </c>
      <c r="N7" s="20">
        <f>E7+H7+K7</f>
        <v>14450.5</v>
      </c>
      <c r="O7" s="21">
        <f t="shared" ref="O7" si="2">N7/M7</f>
        <v>1.0000000000000002</v>
      </c>
    </row>
    <row r="8" spans="1:15" s="2" customFormat="1" x14ac:dyDescent="0.25">
      <c r="A8" s="17">
        <f>A7+1</f>
        <v>2</v>
      </c>
      <c r="B8" s="18" t="s">
        <v>37</v>
      </c>
      <c r="C8" s="19" t="s">
        <v>3</v>
      </c>
      <c r="D8" s="20">
        <f>60355.3-4314.5-33315.5</f>
        <v>22725.300000000003</v>
      </c>
      <c r="E8" s="20">
        <v>22725.200000000001</v>
      </c>
      <c r="F8" s="21">
        <f>E8/D8</f>
        <v>0.99999559961804674</v>
      </c>
      <c r="G8" s="20">
        <v>13.4</v>
      </c>
      <c r="H8" s="20">
        <v>13.4</v>
      </c>
      <c r="I8" s="21">
        <f t="shared" si="0"/>
        <v>1</v>
      </c>
      <c r="J8" s="20"/>
      <c r="K8" s="20"/>
      <c r="L8" s="21"/>
      <c r="M8" s="20">
        <f t="shared" ref="M8:M49" si="3">D8+G8+J8</f>
        <v>22738.700000000004</v>
      </c>
      <c r="N8" s="20">
        <f t="shared" ref="N8:N49" si="4">E8+H8+K8</f>
        <v>22738.600000000002</v>
      </c>
      <c r="O8" s="21">
        <f t="shared" ref="O8:O49" si="5">N8/M8</f>
        <v>0.99999560221120809</v>
      </c>
    </row>
    <row r="9" spans="1:15" s="2" customFormat="1" x14ac:dyDescent="0.25">
      <c r="A9" s="17">
        <f t="shared" ref="A9:A16" si="6">A8+1</f>
        <v>3</v>
      </c>
      <c r="B9" s="18" t="s">
        <v>37</v>
      </c>
      <c r="C9" s="19" t="s">
        <v>4</v>
      </c>
      <c r="D9" s="20"/>
      <c r="E9" s="20"/>
      <c r="F9" s="21"/>
      <c r="G9" s="20">
        <v>7</v>
      </c>
      <c r="H9" s="20">
        <v>7</v>
      </c>
      <c r="I9" s="21">
        <f t="shared" si="0"/>
        <v>1</v>
      </c>
      <c r="J9" s="20">
        <v>500</v>
      </c>
      <c r="K9" s="20">
        <v>500</v>
      </c>
      <c r="L9" s="21">
        <f t="shared" ref="L9" si="7">K9/J9</f>
        <v>1</v>
      </c>
      <c r="M9" s="20">
        <f t="shared" si="3"/>
        <v>507</v>
      </c>
      <c r="N9" s="20">
        <f t="shared" si="4"/>
        <v>507</v>
      </c>
      <c r="O9" s="21">
        <f t="shared" si="5"/>
        <v>1</v>
      </c>
    </row>
    <row r="10" spans="1:15" s="2" customFormat="1" x14ac:dyDescent="0.25">
      <c r="A10" s="17">
        <f t="shared" si="6"/>
        <v>4</v>
      </c>
      <c r="B10" s="18" t="s">
        <v>37</v>
      </c>
      <c r="C10" s="19" t="s">
        <v>5</v>
      </c>
      <c r="D10" s="20">
        <f>44622.1-21879.2</f>
        <v>22742.899999999998</v>
      </c>
      <c r="E10" s="20">
        <v>22742.9</v>
      </c>
      <c r="F10" s="21">
        <f>E10/D10</f>
        <v>1.0000000000000002</v>
      </c>
      <c r="G10" s="20">
        <v>45.9</v>
      </c>
      <c r="H10" s="20">
        <v>45.9</v>
      </c>
      <c r="I10" s="21">
        <f t="shared" si="0"/>
        <v>1</v>
      </c>
      <c r="J10" s="20"/>
      <c r="K10" s="20"/>
      <c r="L10" s="21"/>
      <c r="M10" s="20">
        <f t="shared" si="3"/>
        <v>22788.799999999999</v>
      </c>
      <c r="N10" s="20">
        <f t="shared" si="4"/>
        <v>22788.800000000003</v>
      </c>
      <c r="O10" s="21">
        <f t="shared" si="5"/>
        <v>1.0000000000000002</v>
      </c>
    </row>
    <row r="11" spans="1:15" s="2" customFormat="1" x14ac:dyDescent="0.25">
      <c r="A11" s="17">
        <f t="shared" si="6"/>
        <v>5</v>
      </c>
      <c r="B11" s="18" t="s">
        <v>37</v>
      </c>
      <c r="C11" s="19" t="s">
        <v>6</v>
      </c>
      <c r="D11" s="20"/>
      <c r="E11" s="20"/>
      <c r="F11" s="21"/>
      <c r="G11" s="20">
        <v>4.7</v>
      </c>
      <c r="H11" s="20">
        <v>4.7</v>
      </c>
      <c r="I11" s="21">
        <f t="shared" si="0"/>
        <v>1</v>
      </c>
      <c r="J11" s="20">
        <v>750</v>
      </c>
      <c r="K11" s="20">
        <v>750</v>
      </c>
      <c r="L11" s="21">
        <f t="shared" ref="L11" si="8">K11/J11</f>
        <v>1</v>
      </c>
      <c r="M11" s="20">
        <f t="shared" si="3"/>
        <v>754.7</v>
      </c>
      <c r="N11" s="20">
        <f t="shared" si="4"/>
        <v>754.7</v>
      </c>
      <c r="O11" s="21">
        <f t="shared" si="5"/>
        <v>1</v>
      </c>
    </row>
    <row r="12" spans="1:15" s="2" customFormat="1" x14ac:dyDescent="0.25">
      <c r="A12" s="17">
        <f t="shared" si="6"/>
        <v>6</v>
      </c>
      <c r="B12" s="18" t="s">
        <v>37</v>
      </c>
      <c r="C12" s="19" t="s">
        <v>40</v>
      </c>
      <c r="D12" s="20"/>
      <c r="E12" s="20"/>
      <c r="F12" s="21"/>
      <c r="G12" s="20">
        <v>1.8</v>
      </c>
      <c r="H12" s="20">
        <v>1.8</v>
      </c>
      <c r="I12" s="21">
        <f t="shared" si="0"/>
        <v>1</v>
      </c>
      <c r="J12" s="20"/>
      <c r="K12" s="20"/>
      <c r="L12" s="21"/>
      <c r="M12" s="20">
        <f t="shared" si="3"/>
        <v>1.8</v>
      </c>
      <c r="N12" s="20">
        <f t="shared" si="4"/>
        <v>1.8</v>
      </c>
      <c r="O12" s="21">
        <f t="shared" si="5"/>
        <v>1</v>
      </c>
    </row>
    <row r="13" spans="1:15" s="2" customFormat="1" x14ac:dyDescent="0.25">
      <c r="A13" s="17">
        <f t="shared" si="6"/>
        <v>7</v>
      </c>
      <c r="B13" s="18" t="s">
        <v>37</v>
      </c>
      <c r="C13" s="19" t="s">
        <v>7</v>
      </c>
      <c r="D13" s="20"/>
      <c r="E13" s="20"/>
      <c r="F13" s="21"/>
      <c r="G13" s="20">
        <v>4.4000000000000004</v>
      </c>
      <c r="H13" s="20">
        <v>4.4000000000000004</v>
      </c>
      <c r="I13" s="21">
        <f t="shared" si="0"/>
        <v>1</v>
      </c>
      <c r="J13" s="20"/>
      <c r="K13" s="20"/>
      <c r="L13" s="21"/>
      <c r="M13" s="20">
        <f t="shared" si="3"/>
        <v>4.4000000000000004</v>
      </c>
      <c r="N13" s="20">
        <f t="shared" si="4"/>
        <v>4.4000000000000004</v>
      </c>
      <c r="O13" s="21">
        <f t="shared" si="5"/>
        <v>1</v>
      </c>
    </row>
    <row r="14" spans="1:15" s="2" customFormat="1" ht="31.5" x14ac:dyDescent="0.25">
      <c r="A14" s="17">
        <f t="shared" si="6"/>
        <v>8</v>
      </c>
      <c r="B14" s="18" t="s">
        <v>37</v>
      </c>
      <c r="C14" s="19" t="s">
        <v>46</v>
      </c>
      <c r="D14" s="20"/>
      <c r="E14" s="20"/>
      <c r="F14" s="21"/>
      <c r="G14" s="20">
        <v>10.8</v>
      </c>
      <c r="H14" s="20">
        <v>10.8</v>
      </c>
      <c r="I14" s="21">
        <f t="shared" si="0"/>
        <v>1</v>
      </c>
      <c r="J14" s="20"/>
      <c r="K14" s="20"/>
      <c r="L14" s="21"/>
      <c r="M14" s="20">
        <f t="shared" si="3"/>
        <v>10.8</v>
      </c>
      <c r="N14" s="20">
        <f t="shared" si="4"/>
        <v>10.8</v>
      </c>
      <c r="O14" s="21">
        <f t="shared" si="5"/>
        <v>1</v>
      </c>
    </row>
    <row r="15" spans="1:15" s="2" customFormat="1" x14ac:dyDescent="0.25">
      <c r="A15" s="17">
        <f t="shared" si="6"/>
        <v>9</v>
      </c>
      <c r="B15" s="18" t="s">
        <v>37</v>
      </c>
      <c r="C15" s="19" t="s">
        <v>8</v>
      </c>
      <c r="D15" s="20">
        <v>898.9</v>
      </c>
      <c r="E15" s="20">
        <v>898.9</v>
      </c>
      <c r="F15" s="21">
        <f>E15/D15</f>
        <v>1</v>
      </c>
      <c r="G15" s="20">
        <v>6.7</v>
      </c>
      <c r="H15" s="20">
        <v>6.7</v>
      </c>
      <c r="I15" s="21">
        <f t="shared" si="0"/>
        <v>1</v>
      </c>
      <c r="J15" s="20"/>
      <c r="K15" s="20"/>
      <c r="L15" s="21"/>
      <c r="M15" s="20">
        <f t="shared" si="3"/>
        <v>905.6</v>
      </c>
      <c r="N15" s="20">
        <f t="shared" si="4"/>
        <v>905.6</v>
      </c>
      <c r="O15" s="21">
        <f t="shared" si="5"/>
        <v>1</v>
      </c>
    </row>
    <row r="16" spans="1:15" s="2" customFormat="1" x14ac:dyDescent="0.25">
      <c r="A16" s="17">
        <f t="shared" si="6"/>
        <v>10</v>
      </c>
      <c r="B16" s="18" t="s">
        <v>37</v>
      </c>
      <c r="C16" s="19" t="s">
        <v>9</v>
      </c>
      <c r="D16" s="20"/>
      <c r="E16" s="20"/>
      <c r="F16" s="21"/>
      <c r="G16" s="20">
        <v>8.5</v>
      </c>
      <c r="H16" s="20">
        <v>8.5</v>
      </c>
      <c r="I16" s="21">
        <f t="shared" si="0"/>
        <v>1</v>
      </c>
      <c r="J16" s="20">
        <v>750</v>
      </c>
      <c r="K16" s="20">
        <v>750</v>
      </c>
      <c r="L16" s="21">
        <f t="shared" ref="L16" si="9">K16/J16</f>
        <v>1</v>
      </c>
      <c r="M16" s="20">
        <f t="shared" si="3"/>
        <v>758.5</v>
      </c>
      <c r="N16" s="20">
        <f t="shared" si="4"/>
        <v>758.5</v>
      </c>
      <c r="O16" s="21">
        <f t="shared" si="5"/>
        <v>1</v>
      </c>
    </row>
    <row r="17" spans="1:15" s="2" customFormat="1" ht="15" customHeight="1" x14ac:dyDescent="0.25">
      <c r="A17" s="7"/>
      <c r="B17" s="8"/>
      <c r="C17" s="6" t="s">
        <v>2</v>
      </c>
      <c r="D17" s="5"/>
      <c r="E17" s="5"/>
      <c r="F17" s="21"/>
      <c r="G17" s="5"/>
      <c r="H17" s="5"/>
      <c r="I17" s="21"/>
      <c r="J17" s="5"/>
      <c r="K17" s="5"/>
      <c r="L17" s="21"/>
      <c r="M17" s="20"/>
      <c r="N17" s="20"/>
      <c r="O17" s="21"/>
    </row>
    <row r="18" spans="1:15" s="2" customFormat="1" x14ac:dyDescent="0.25">
      <c r="A18" s="17">
        <f>A16+1</f>
        <v>11</v>
      </c>
      <c r="B18" s="18" t="s">
        <v>37</v>
      </c>
      <c r="C18" s="19" t="s">
        <v>47</v>
      </c>
      <c r="D18" s="20">
        <v>4139.8999999999996</v>
      </c>
      <c r="E18" s="20">
        <v>4139.8999999999996</v>
      </c>
      <c r="F18" s="21">
        <f>E18/D18</f>
        <v>1</v>
      </c>
      <c r="G18" s="20">
        <v>28.4</v>
      </c>
      <c r="H18" s="20">
        <v>28.4</v>
      </c>
      <c r="I18" s="21">
        <f t="shared" si="0"/>
        <v>1</v>
      </c>
      <c r="J18" s="20"/>
      <c r="K18" s="20"/>
      <c r="L18" s="21"/>
      <c r="M18" s="20">
        <f t="shared" si="3"/>
        <v>4168.2999999999993</v>
      </c>
      <c r="N18" s="20">
        <f t="shared" si="4"/>
        <v>4168.2999999999993</v>
      </c>
      <c r="O18" s="21">
        <f t="shared" si="5"/>
        <v>1</v>
      </c>
    </row>
    <row r="19" spans="1:15" s="2" customFormat="1" x14ac:dyDescent="0.25">
      <c r="A19" s="17">
        <f>A18+1</f>
        <v>12</v>
      </c>
      <c r="B19" s="18" t="s">
        <v>37</v>
      </c>
      <c r="C19" s="19" t="s">
        <v>10</v>
      </c>
      <c r="D19" s="20"/>
      <c r="E19" s="20"/>
      <c r="F19" s="21"/>
      <c r="G19" s="20">
        <v>11.7</v>
      </c>
      <c r="H19" s="20">
        <v>11.7</v>
      </c>
      <c r="I19" s="21">
        <f t="shared" si="0"/>
        <v>1</v>
      </c>
      <c r="J19" s="20"/>
      <c r="K19" s="20"/>
      <c r="L19" s="21"/>
      <c r="M19" s="20">
        <f t="shared" si="3"/>
        <v>11.7</v>
      </c>
      <c r="N19" s="20">
        <f t="shared" si="4"/>
        <v>11.7</v>
      </c>
      <c r="O19" s="21">
        <f t="shared" si="5"/>
        <v>1</v>
      </c>
    </row>
    <row r="20" spans="1:15" s="2" customFormat="1" x14ac:dyDescent="0.25">
      <c r="A20" s="17">
        <f t="shared" ref="A20:A49" si="10">A19+1</f>
        <v>13</v>
      </c>
      <c r="B20" s="18" t="s">
        <v>37</v>
      </c>
      <c r="C20" s="19" t="s">
        <v>11</v>
      </c>
      <c r="D20" s="20"/>
      <c r="E20" s="20"/>
      <c r="F20" s="21"/>
      <c r="G20" s="20">
        <v>26.9</v>
      </c>
      <c r="H20" s="20">
        <v>26.9</v>
      </c>
      <c r="I20" s="21">
        <f t="shared" si="0"/>
        <v>1</v>
      </c>
      <c r="J20" s="20">
        <v>750</v>
      </c>
      <c r="K20" s="20">
        <v>750</v>
      </c>
      <c r="L20" s="21">
        <f t="shared" ref="L20" si="11">K20/J20</f>
        <v>1</v>
      </c>
      <c r="M20" s="20">
        <f t="shared" si="3"/>
        <v>776.9</v>
      </c>
      <c r="N20" s="20">
        <f t="shared" si="4"/>
        <v>776.9</v>
      </c>
      <c r="O20" s="21">
        <f t="shared" si="5"/>
        <v>1</v>
      </c>
    </row>
    <row r="21" spans="1:15" s="2" customFormat="1" ht="31.5" x14ac:dyDescent="0.25">
      <c r="A21" s="17">
        <f t="shared" si="10"/>
        <v>14</v>
      </c>
      <c r="B21" s="18" t="s">
        <v>37</v>
      </c>
      <c r="C21" s="19" t="s">
        <v>41</v>
      </c>
      <c r="D21" s="20"/>
      <c r="E21" s="20"/>
      <c r="F21" s="21"/>
      <c r="G21" s="20">
        <v>5.6</v>
      </c>
      <c r="H21" s="20">
        <v>5.6</v>
      </c>
      <c r="I21" s="21">
        <f t="shared" si="0"/>
        <v>1</v>
      </c>
      <c r="J21" s="20"/>
      <c r="K21" s="20"/>
      <c r="L21" s="21"/>
      <c r="M21" s="20">
        <f t="shared" si="3"/>
        <v>5.6</v>
      </c>
      <c r="N21" s="20">
        <f t="shared" si="4"/>
        <v>5.6</v>
      </c>
      <c r="O21" s="21">
        <f t="shared" si="5"/>
        <v>1</v>
      </c>
    </row>
    <row r="22" spans="1:15" s="2" customFormat="1" x14ac:dyDescent="0.25">
      <c r="A22" s="17">
        <f t="shared" si="10"/>
        <v>15</v>
      </c>
      <c r="B22" s="18" t="s">
        <v>37</v>
      </c>
      <c r="C22" s="19" t="s">
        <v>12</v>
      </c>
      <c r="D22" s="20"/>
      <c r="E22" s="20"/>
      <c r="F22" s="21"/>
      <c r="G22" s="20">
        <v>82.7</v>
      </c>
      <c r="H22" s="20">
        <v>82.7</v>
      </c>
      <c r="I22" s="21">
        <f t="shared" si="0"/>
        <v>1</v>
      </c>
      <c r="J22" s="20"/>
      <c r="K22" s="20"/>
      <c r="L22" s="21"/>
      <c r="M22" s="20">
        <f t="shared" si="3"/>
        <v>82.7</v>
      </c>
      <c r="N22" s="20">
        <f t="shared" si="4"/>
        <v>82.7</v>
      </c>
      <c r="O22" s="21">
        <f t="shared" si="5"/>
        <v>1</v>
      </c>
    </row>
    <row r="23" spans="1:15" s="2" customFormat="1" x14ac:dyDescent="0.25">
      <c r="A23" s="17">
        <f t="shared" si="10"/>
        <v>16</v>
      </c>
      <c r="B23" s="18" t="s">
        <v>37</v>
      </c>
      <c r="C23" s="19" t="s">
        <v>13</v>
      </c>
      <c r="D23" s="20"/>
      <c r="E23" s="20"/>
      <c r="F23" s="21"/>
      <c r="G23" s="20">
        <v>15.5</v>
      </c>
      <c r="H23" s="20">
        <v>15.5</v>
      </c>
      <c r="I23" s="21">
        <f t="shared" si="0"/>
        <v>1</v>
      </c>
      <c r="J23" s="20"/>
      <c r="K23" s="20"/>
      <c r="L23" s="21"/>
      <c r="M23" s="20">
        <f t="shared" si="3"/>
        <v>15.5</v>
      </c>
      <c r="N23" s="20">
        <f t="shared" si="4"/>
        <v>15.5</v>
      </c>
      <c r="O23" s="21">
        <f t="shared" si="5"/>
        <v>1</v>
      </c>
    </row>
    <row r="24" spans="1:15" s="2" customFormat="1" x14ac:dyDescent="0.25">
      <c r="A24" s="17">
        <f t="shared" si="10"/>
        <v>17</v>
      </c>
      <c r="B24" s="18" t="s">
        <v>37</v>
      </c>
      <c r="C24" s="19" t="s">
        <v>42</v>
      </c>
      <c r="D24" s="20"/>
      <c r="E24" s="20"/>
      <c r="F24" s="21"/>
      <c r="G24" s="20">
        <v>8.5</v>
      </c>
      <c r="H24" s="20">
        <v>8.5</v>
      </c>
      <c r="I24" s="21">
        <f t="shared" si="0"/>
        <v>1</v>
      </c>
      <c r="J24" s="20"/>
      <c r="K24" s="20"/>
      <c r="L24" s="21"/>
      <c r="M24" s="20">
        <f t="shared" si="3"/>
        <v>8.5</v>
      </c>
      <c r="N24" s="20">
        <f t="shared" si="4"/>
        <v>8.5</v>
      </c>
      <c r="O24" s="21">
        <f t="shared" si="5"/>
        <v>1</v>
      </c>
    </row>
    <row r="25" spans="1:15" s="2" customFormat="1" x14ac:dyDescent="0.25">
      <c r="A25" s="17">
        <f t="shared" si="10"/>
        <v>18</v>
      </c>
      <c r="B25" s="18" t="s">
        <v>37</v>
      </c>
      <c r="C25" s="19" t="s">
        <v>14</v>
      </c>
      <c r="D25" s="20"/>
      <c r="E25" s="20"/>
      <c r="F25" s="21"/>
      <c r="G25" s="20">
        <v>8.1999999999999993</v>
      </c>
      <c r="H25" s="20">
        <v>8.1999999999999993</v>
      </c>
      <c r="I25" s="21">
        <f t="shared" si="0"/>
        <v>1</v>
      </c>
      <c r="J25" s="20"/>
      <c r="K25" s="20"/>
      <c r="L25" s="21"/>
      <c r="M25" s="20">
        <f t="shared" si="3"/>
        <v>8.1999999999999993</v>
      </c>
      <c r="N25" s="20">
        <f t="shared" si="4"/>
        <v>8.1999999999999993</v>
      </c>
      <c r="O25" s="21">
        <f t="shared" si="5"/>
        <v>1</v>
      </c>
    </row>
    <row r="26" spans="1:15" s="2" customFormat="1" x14ac:dyDescent="0.25">
      <c r="A26" s="17">
        <f t="shared" si="10"/>
        <v>19</v>
      </c>
      <c r="B26" s="18" t="s">
        <v>37</v>
      </c>
      <c r="C26" s="19" t="s">
        <v>15</v>
      </c>
      <c r="D26" s="20"/>
      <c r="E26" s="20"/>
      <c r="F26" s="21"/>
      <c r="G26" s="20">
        <v>28.7</v>
      </c>
      <c r="H26" s="20">
        <v>28.7</v>
      </c>
      <c r="I26" s="21">
        <f t="shared" si="0"/>
        <v>1</v>
      </c>
      <c r="J26" s="20">
        <v>500</v>
      </c>
      <c r="K26" s="20">
        <v>500</v>
      </c>
      <c r="L26" s="21">
        <f t="shared" ref="L26" si="12">K26/J26</f>
        <v>1</v>
      </c>
      <c r="M26" s="20">
        <f t="shared" si="3"/>
        <v>528.70000000000005</v>
      </c>
      <c r="N26" s="20">
        <f t="shared" si="4"/>
        <v>528.70000000000005</v>
      </c>
      <c r="O26" s="21">
        <f t="shared" si="5"/>
        <v>1</v>
      </c>
    </row>
    <row r="27" spans="1:15" s="2" customFormat="1" x14ac:dyDescent="0.25">
      <c r="A27" s="17">
        <f t="shared" si="10"/>
        <v>20</v>
      </c>
      <c r="B27" s="18" t="s">
        <v>37</v>
      </c>
      <c r="C27" s="19" t="s">
        <v>16</v>
      </c>
      <c r="D27" s="20">
        <f>3415.5+1000</f>
        <v>4415.5</v>
      </c>
      <c r="E27" s="20">
        <v>4415.5</v>
      </c>
      <c r="F27" s="21">
        <f>E27/D27</f>
        <v>1</v>
      </c>
      <c r="G27" s="20">
        <v>21.6</v>
      </c>
      <c r="H27" s="20">
        <v>21.6</v>
      </c>
      <c r="I27" s="21">
        <f t="shared" si="0"/>
        <v>1</v>
      </c>
      <c r="J27" s="20"/>
      <c r="K27" s="20"/>
      <c r="L27" s="21"/>
      <c r="M27" s="20">
        <f t="shared" si="3"/>
        <v>4437.1000000000004</v>
      </c>
      <c r="N27" s="20">
        <f t="shared" si="4"/>
        <v>4437.1000000000004</v>
      </c>
      <c r="O27" s="21">
        <f t="shared" si="5"/>
        <v>1</v>
      </c>
    </row>
    <row r="28" spans="1:15" s="2" customFormat="1" ht="31.5" x14ac:dyDescent="0.25">
      <c r="A28" s="17">
        <f t="shared" si="10"/>
        <v>21</v>
      </c>
      <c r="B28" s="18" t="s">
        <v>37</v>
      </c>
      <c r="C28" s="19" t="s">
        <v>17</v>
      </c>
      <c r="D28" s="20">
        <f>4740.8-1370.4</f>
        <v>3370.4</v>
      </c>
      <c r="E28" s="20">
        <v>3370.4</v>
      </c>
      <c r="F28" s="21">
        <f>E28/D28</f>
        <v>1</v>
      </c>
      <c r="G28" s="20">
        <v>5.6</v>
      </c>
      <c r="H28" s="20">
        <v>5.6</v>
      </c>
      <c r="I28" s="21">
        <f t="shared" si="0"/>
        <v>1</v>
      </c>
      <c r="J28" s="20"/>
      <c r="K28" s="20"/>
      <c r="L28" s="21"/>
      <c r="M28" s="20">
        <f t="shared" si="3"/>
        <v>3376</v>
      </c>
      <c r="N28" s="20">
        <f t="shared" si="4"/>
        <v>3376</v>
      </c>
      <c r="O28" s="21">
        <f t="shared" si="5"/>
        <v>1</v>
      </c>
    </row>
    <row r="29" spans="1:15" s="2" customFormat="1" x14ac:dyDescent="0.25">
      <c r="A29" s="17">
        <f t="shared" si="10"/>
        <v>22</v>
      </c>
      <c r="B29" s="18" t="s">
        <v>37</v>
      </c>
      <c r="C29" s="19" t="s">
        <v>43</v>
      </c>
      <c r="D29" s="20"/>
      <c r="E29" s="20"/>
      <c r="F29" s="21"/>
      <c r="G29" s="20">
        <v>2.6</v>
      </c>
      <c r="H29" s="20">
        <v>2.6</v>
      </c>
      <c r="I29" s="21">
        <f t="shared" si="0"/>
        <v>1</v>
      </c>
      <c r="J29" s="20"/>
      <c r="K29" s="20"/>
      <c r="L29" s="21"/>
      <c r="M29" s="20">
        <f t="shared" si="3"/>
        <v>2.6</v>
      </c>
      <c r="N29" s="20">
        <f t="shared" si="4"/>
        <v>2.6</v>
      </c>
      <c r="O29" s="21">
        <f t="shared" si="5"/>
        <v>1</v>
      </c>
    </row>
    <row r="30" spans="1:15" s="2" customFormat="1" x14ac:dyDescent="0.25">
      <c r="A30" s="17">
        <f t="shared" si="10"/>
        <v>23</v>
      </c>
      <c r="B30" s="18" t="s">
        <v>37</v>
      </c>
      <c r="C30" s="19" t="s">
        <v>18</v>
      </c>
      <c r="D30" s="20"/>
      <c r="E30" s="20"/>
      <c r="F30" s="21"/>
      <c r="G30" s="20">
        <v>10.199999999999999</v>
      </c>
      <c r="H30" s="20">
        <v>10.199999999999999</v>
      </c>
      <c r="I30" s="21">
        <f t="shared" si="0"/>
        <v>1</v>
      </c>
      <c r="J30" s="20"/>
      <c r="K30" s="20"/>
      <c r="L30" s="21"/>
      <c r="M30" s="20">
        <f t="shared" si="3"/>
        <v>10.199999999999999</v>
      </c>
      <c r="N30" s="20">
        <f t="shared" si="4"/>
        <v>10.199999999999999</v>
      </c>
      <c r="O30" s="21">
        <f t="shared" si="5"/>
        <v>1</v>
      </c>
    </row>
    <row r="31" spans="1:15" s="2" customFormat="1" x14ac:dyDescent="0.25">
      <c r="A31" s="17">
        <f t="shared" si="10"/>
        <v>24</v>
      </c>
      <c r="B31" s="18" t="s">
        <v>37</v>
      </c>
      <c r="C31" s="19" t="s">
        <v>19</v>
      </c>
      <c r="D31" s="20"/>
      <c r="E31" s="20"/>
      <c r="F31" s="21"/>
      <c r="G31" s="20">
        <v>10.8</v>
      </c>
      <c r="H31" s="20">
        <v>10.8</v>
      </c>
      <c r="I31" s="21">
        <f t="shared" si="0"/>
        <v>1</v>
      </c>
      <c r="J31" s="20"/>
      <c r="K31" s="20"/>
      <c r="L31" s="21"/>
      <c r="M31" s="20">
        <f t="shared" si="3"/>
        <v>10.8</v>
      </c>
      <c r="N31" s="20">
        <f t="shared" si="4"/>
        <v>10.8</v>
      </c>
      <c r="O31" s="21">
        <f t="shared" si="5"/>
        <v>1</v>
      </c>
    </row>
    <row r="32" spans="1:15" s="2" customFormat="1" x14ac:dyDescent="0.25">
      <c r="A32" s="17">
        <f t="shared" si="10"/>
        <v>25</v>
      </c>
      <c r="B32" s="18" t="s">
        <v>37</v>
      </c>
      <c r="C32" s="19" t="s">
        <v>20</v>
      </c>
      <c r="D32" s="20"/>
      <c r="E32" s="20"/>
      <c r="F32" s="21"/>
      <c r="G32" s="20">
        <v>22.2</v>
      </c>
      <c r="H32" s="20">
        <v>22.1</v>
      </c>
      <c r="I32" s="21">
        <f t="shared" si="0"/>
        <v>0.99549549549549554</v>
      </c>
      <c r="J32" s="20"/>
      <c r="K32" s="20"/>
      <c r="L32" s="21"/>
      <c r="M32" s="20">
        <f t="shared" si="3"/>
        <v>22.2</v>
      </c>
      <c r="N32" s="20">
        <f t="shared" si="4"/>
        <v>22.1</v>
      </c>
      <c r="O32" s="21">
        <f t="shared" si="5"/>
        <v>0.99549549549549554</v>
      </c>
    </row>
    <row r="33" spans="1:15" s="2" customFormat="1" ht="31.5" x14ac:dyDescent="0.25">
      <c r="A33" s="17">
        <f t="shared" si="10"/>
        <v>26</v>
      </c>
      <c r="B33" s="18" t="s">
        <v>37</v>
      </c>
      <c r="C33" s="19" t="s">
        <v>44</v>
      </c>
      <c r="D33" s="20"/>
      <c r="E33" s="20"/>
      <c r="F33" s="21"/>
      <c r="G33" s="20">
        <v>3.2</v>
      </c>
      <c r="H33" s="20">
        <v>3.2</v>
      </c>
      <c r="I33" s="21">
        <f t="shared" si="0"/>
        <v>1</v>
      </c>
      <c r="J33" s="20"/>
      <c r="K33" s="20"/>
      <c r="L33" s="21"/>
      <c r="M33" s="20">
        <f t="shared" si="3"/>
        <v>3.2</v>
      </c>
      <c r="N33" s="20">
        <f t="shared" si="4"/>
        <v>3.2</v>
      </c>
      <c r="O33" s="21">
        <f t="shared" si="5"/>
        <v>1</v>
      </c>
    </row>
    <row r="34" spans="1:15" s="2" customFormat="1" ht="31.5" x14ac:dyDescent="0.25">
      <c r="A34" s="17">
        <f t="shared" si="10"/>
        <v>27</v>
      </c>
      <c r="B34" s="18" t="s">
        <v>37</v>
      </c>
      <c r="C34" s="19" t="s">
        <v>21</v>
      </c>
      <c r="D34" s="20"/>
      <c r="E34" s="20"/>
      <c r="F34" s="21"/>
      <c r="G34" s="20">
        <v>19.3</v>
      </c>
      <c r="H34" s="20">
        <v>19.3</v>
      </c>
      <c r="I34" s="21">
        <f t="shared" si="0"/>
        <v>1</v>
      </c>
      <c r="J34" s="20"/>
      <c r="K34" s="20"/>
      <c r="L34" s="21"/>
      <c r="M34" s="20">
        <f t="shared" si="3"/>
        <v>19.3</v>
      </c>
      <c r="N34" s="20">
        <f t="shared" si="4"/>
        <v>19.3</v>
      </c>
      <c r="O34" s="21">
        <f t="shared" si="5"/>
        <v>1</v>
      </c>
    </row>
    <row r="35" spans="1:15" s="2" customFormat="1" ht="31.5" x14ac:dyDescent="0.25">
      <c r="A35" s="17">
        <f t="shared" si="10"/>
        <v>28</v>
      </c>
      <c r="B35" s="18" t="s">
        <v>37</v>
      </c>
      <c r="C35" s="19" t="s">
        <v>22</v>
      </c>
      <c r="D35" s="20">
        <f>10259.9-4559.9</f>
        <v>5700</v>
      </c>
      <c r="E35" s="20">
        <v>5699.9</v>
      </c>
      <c r="F35" s="21">
        <f>E35/D35</f>
        <v>0.99998245614035086</v>
      </c>
      <c r="G35" s="20">
        <v>8.1999999999999993</v>
      </c>
      <c r="H35" s="20">
        <v>8.1999999999999993</v>
      </c>
      <c r="I35" s="21">
        <f t="shared" si="0"/>
        <v>1</v>
      </c>
      <c r="J35" s="20"/>
      <c r="K35" s="20"/>
      <c r="L35" s="21"/>
      <c r="M35" s="20">
        <f t="shared" si="3"/>
        <v>5708.2</v>
      </c>
      <c r="N35" s="20">
        <f t="shared" si="4"/>
        <v>5708.0999999999995</v>
      </c>
      <c r="O35" s="21">
        <f t="shared" si="5"/>
        <v>0.99998248134262979</v>
      </c>
    </row>
    <row r="36" spans="1:15" s="2" customFormat="1" x14ac:dyDescent="0.25">
      <c r="A36" s="17">
        <f t="shared" si="10"/>
        <v>29</v>
      </c>
      <c r="B36" s="18" t="s">
        <v>37</v>
      </c>
      <c r="C36" s="19" t="s">
        <v>23</v>
      </c>
      <c r="D36" s="20"/>
      <c r="E36" s="20"/>
      <c r="F36" s="21"/>
      <c r="G36" s="20">
        <v>61.7</v>
      </c>
      <c r="H36" s="20">
        <v>61.7</v>
      </c>
      <c r="I36" s="21">
        <f t="shared" si="0"/>
        <v>1</v>
      </c>
      <c r="J36" s="20">
        <v>500</v>
      </c>
      <c r="K36" s="20">
        <v>500</v>
      </c>
      <c r="L36" s="21">
        <f t="shared" ref="L36:L37" si="13">K36/J36</f>
        <v>1</v>
      </c>
      <c r="M36" s="20">
        <f t="shared" si="3"/>
        <v>561.70000000000005</v>
      </c>
      <c r="N36" s="20">
        <f t="shared" si="4"/>
        <v>561.70000000000005</v>
      </c>
      <c r="O36" s="21">
        <f t="shared" si="5"/>
        <v>1</v>
      </c>
    </row>
    <row r="37" spans="1:15" s="2" customFormat="1" x14ac:dyDescent="0.25">
      <c r="A37" s="17">
        <f t="shared" si="10"/>
        <v>30</v>
      </c>
      <c r="B37" s="18" t="s">
        <v>37</v>
      </c>
      <c r="C37" s="19" t="s">
        <v>24</v>
      </c>
      <c r="D37" s="20"/>
      <c r="E37" s="20"/>
      <c r="F37" s="21"/>
      <c r="G37" s="20">
        <v>10.199999999999999</v>
      </c>
      <c r="H37" s="20">
        <v>10.199999999999999</v>
      </c>
      <c r="I37" s="21">
        <f t="shared" si="0"/>
        <v>1</v>
      </c>
      <c r="J37" s="20">
        <v>750</v>
      </c>
      <c r="K37" s="20">
        <v>750</v>
      </c>
      <c r="L37" s="21">
        <f t="shared" si="13"/>
        <v>1</v>
      </c>
      <c r="M37" s="20">
        <f t="shared" si="3"/>
        <v>760.2</v>
      </c>
      <c r="N37" s="20">
        <f t="shared" si="4"/>
        <v>760.2</v>
      </c>
      <c r="O37" s="21">
        <f t="shared" si="5"/>
        <v>1</v>
      </c>
    </row>
    <row r="38" spans="1:15" s="2" customFormat="1" x14ac:dyDescent="0.25">
      <c r="A38" s="17">
        <f t="shared" si="10"/>
        <v>31</v>
      </c>
      <c r="B38" s="18" t="s">
        <v>37</v>
      </c>
      <c r="C38" s="19" t="s">
        <v>25</v>
      </c>
      <c r="D38" s="20"/>
      <c r="E38" s="20"/>
      <c r="F38" s="21"/>
      <c r="G38" s="20">
        <v>31</v>
      </c>
      <c r="H38" s="20">
        <v>31</v>
      </c>
      <c r="I38" s="21">
        <f t="shared" si="0"/>
        <v>1</v>
      </c>
      <c r="J38" s="20"/>
      <c r="K38" s="20"/>
      <c r="L38" s="21"/>
      <c r="M38" s="20">
        <f t="shared" si="3"/>
        <v>31</v>
      </c>
      <c r="N38" s="20">
        <f t="shared" si="4"/>
        <v>31</v>
      </c>
      <c r="O38" s="21">
        <f t="shared" si="5"/>
        <v>1</v>
      </c>
    </row>
    <row r="39" spans="1:15" s="2" customFormat="1" x14ac:dyDescent="0.25">
      <c r="A39" s="17">
        <f t="shared" si="10"/>
        <v>32</v>
      </c>
      <c r="B39" s="18" t="s">
        <v>37</v>
      </c>
      <c r="C39" s="19" t="s">
        <v>26</v>
      </c>
      <c r="D39" s="20"/>
      <c r="E39" s="20"/>
      <c r="F39" s="21"/>
      <c r="G39" s="20">
        <v>16.399999999999999</v>
      </c>
      <c r="H39" s="20">
        <v>16.399999999999999</v>
      </c>
      <c r="I39" s="21">
        <f t="shared" si="0"/>
        <v>1</v>
      </c>
      <c r="J39" s="20"/>
      <c r="K39" s="20"/>
      <c r="L39" s="21"/>
      <c r="M39" s="20">
        <f t="shared" si="3"/>
        <v>16.399999999999999</v>
      </c>
      <c r="N39" s="20">
        <f t="shared" si="4"/>
        <v>16.399999999999999</v>
      </c>
      <c r="O39" s="21">
        <f t="shared" si="5"/>
        <v>1</v>
      </c>
    </row>
    <row r="40" spans="1:15" s="2" customFormat="1" x14ac:dyDescent="0.25">
      <c r="A40" s="17">
        <f t="shared" si="10"/>
        <v>33</v>
      </c>
      <c r="B40" s="18" t="s">
        <v>37</v>
      </c>
      <c r="C40" s="19" t="s">
        <v>27</v>
      </c>
      <c r="D40" s="20"/>
      <c r="E40" s="20"/>
      <c r="F40" s="21"/>
      <c r="G40" s="20">
        <v>29.8</v>
      </c>
      <c r="H40" s="20">
        <v>29.8</v>
      </c>
      <c r="I40" s="21">
        <f t="shared" si="0"/>
        <v>1</v>
      </c>
      <c r="J40" s="20"/>
      <c r="K40" s="20"/>
      <c r="L40" s="21"/>
      <c r="M40" s="20">
        <f t="shared" si="3"/>
        <v>29.8</v>
      </c>
      <c r="N40" s="20">
        <f t="shared" si="4"/>
        <v>29.8</v>
      </c>
      <c r="O40" s="21">
        <f t="shared" si="5"/>
        <v>1</v>
      </c>
    </row>
    <row r="41" spans="1:15" s="2" customFormat="1" x14ac:dyDescent="0.25">
      <c r="A41" s="17">
        <f t="shared" si="10"/>
        <v>34</v>
      </c>
      <c r="B41" s="18" t="s">
        <v>37</v>
      </c>
      <c r="C41" s="19" t="s">
        <v>28</v>
      </c>
      <c r="D41" s="20"/>
      <c r="E41" s="20"/>
      <c r="F41" s="21"/>
      <c r="G41" s="20">
        <v>17</v>
      </c>
      <c r="H41" s="20">
        <v>17</v>
      </c>
      <c r="I41" s="21">
        <f t="shared" si="0"/>
        <v>1</v>
      </c>
      <c r="J41" s="20"/>
      <c r="K41" s="20"/>
      <c r="L41" s="21"/>
      <c r="M41" s="20">
        <f t="shared" si="3"/>
        <v>17</v>
      </c>
      <c r="N41" s="20">
        <f t="shared" si="4"/>
        <v>17</v>
      </c>
      <c r="O41" s="21">
        <f t="shared" si="5"/>
        <v>1</v>
      </c>
    </row>
    <row r="42" spans="1:15" s="2" customFormat="1" x14ac:dyDescent="0.25">
      <c r="A42" s="17">
        <f t="shared" si="10"/>
        <v>35</v>
      </c>
      <c r="B42" s="18" t="s">
        <v>37</v>
      </c>
      <c r="C42" s="19" t="s">
        <v>29</v>
      </c>
      <c r="D42" s="20"/>
      <c r="E42" s="20"/>
      <c r="F42" s="21"/>
      <c r="G42" s="20">
        <v>14</v>
      </c>
      <c r="H42" s="20">
        <v>14</v>
      </c>
      <c r="I42" s="21">
        <f t="shared" si="0"/>
        <v>1</v>
      </c>
      <c r="J42" s="20"/>
      <c r="K42" s="20"/>
      <c r="L42" s="21"/>
      <c r="M42" s="20">
        <f t="shared" si="3"/>
        <v>14</v>
      </c>
      <c r="N42" s="20">
        <f t="shared" si="4"/>
        <v>14</v>
      </c>
      <c r="O42" s="21">
        <f t="shared" si="5"/>
        <v>1</v>
      </c>
    </row>
    <row r="43" spans="1:15" s="2" customFormat="1" ht="31.5" x14ac:dyDescent="0.25">
      <c r="A43" s="17">
        <f t="shared" si="10"/>
        <v>36</v>
      </c>
      <c r="B43" s="18" t="s">
        <v>37</v>
      </c>
      <c r="C43" s="19" t="s">
        <v>30</v>
      </c>
      <c r="D43" s="20"/>
      <c r="E43" s="20"/>
      <c r="F43" s="21"/>
      <c r="G43" s="20">
        <v>5.3</v>
      </c>
      <c r="H43" s="20">
        <v>5.3</v>
      </c>
      <c r="I43" s="21">
        <f t="shared" si="0"/>
        <v>1</v>
      </c>
      <c r="J43" s="20"/>
      <c r="K43" s="20"/>
      <c r="L43" s="21"/>
      <c r="M43" s="20">
        <f t="shared" si="3"/>
        <v>5.3</v>
      </c>
      <c r="N43" s="20">
        <f t="shared" si="4"/>
        <v>5.3</v>
      </c>
      <c r="O43" s="21">
        <f t="shared" si="5"/>
        <v>1</v>
      </c>
    </row>
    <row r="44" spans="1:15" s="2" customFormat="1" x14ac:dyDescent="0.25">
      <c r="A44" s="17">
        <f t="shared" si="10"/>
        <v>37</v>
      </c>
      <c r="B44" s="18" t="s">
        <v>37</v>
      </c>
      <c r="C44" s="19" t="s">
        <v>31</v>
      </c>
      <c r="D44" s="20">
        <f>3406.6-2271</f>
        <v>1135.5999999999999</v>
      </c>
      <c r="E44" s="20">
        <v>1135.5</v>
      </c>
      <c r="F44" s="21">
        <f>E44/D44</f>
        <v>0.99991194082423396</v>
      </c>
      <c r="G44" s="20">
        <v>19</v>
      </c>
      <c r="H44" s="20">
        <v>19</v>
      </c>
      <c r="I44" s="21">
        <f t="shared" si="0"/>
        <v>1</v>
      </c>
      <c r="J44" s="20"/>
      <c r="K44" s="20"/>
      <c r="L44" s="21"/>
      <c r="M44" s="20">
        <f t="shared" si="3"/>
        <v>1154.5999999999999</v>
      </c>
      <c r="N44" s="20">
        <f t="shared" si="4"/>
        <v>1154.5</v>
      </c>
      <c r="O44" s="21">
        <f t="shared" si="5"/>
        <v>0.99991338991858658</v>
      </c>
    </row>
    <row r="45" spans="1:15" s="2" customFormat="1" ht="31.5" x14ac:dyDescent="0.25">
      <c r="A45" s="17">
        <f t="shared" si="10"/>
        <v>38</v>
      </c>
      <c r="B45" s="18" t="s">
        <v>37</v>
      </c>
      <c r="C45" s="19" t="s">
        <v>32</v>
      </c>
      <c r="D45" s="20"/>
      <c r="E45" s="20"/>
      <c r="F45" s="21"/>
      <c r="G45" s="20">
        <v>27.5</v>
      </c>
      <c r="H45" s="20">
        <v>27.5</v>
      </c>
      <c r="I45" s="21">
        <f t="shared" si="0"/>
        <v>1</v>
      </c>
      <c r="J45" s="20"/>
      <c r="K45" s="20"/>
      <c r="L45" s="21"/>
      <c r="M45" s="20">
        <f t="shared" si="3"/>
        <v>27.5</v>
      </c>
      <c r="N45" s="20">
        <f t="shared" si="4"/>
        <v>27.5</v>
      </c>
      <c r="O45" s="21">
        <f t="shared" si="5"/>
        <v>1</v>
      </c>
    </row>
    <row r="46" spans="1:15" s="2" customFormat="1" x14ac:dyDescent="0.25">
      <c r="A46" s="17">
        <f t="shared" si="10"/>
        <v>39</v>
      </c>
      <c r="B46" s="18" t="s">
        <v>37</v>
      </c>
      <c r="C46" s="19" t="s">
        <v>33</v>
      </c>
      <c r="D46" s="20"/>
      <c r="E46" s="20"/>
      <c r="F46" s="21"/>
      <c r="G46" s="20">
        <v>58.2</v>
      </c>
      <c r="H46" s="20">
        <v>58.2</v>
      </c>
      <c r="I46" s="21">
        <f t="shared" si="0"/>
        <v>1</v>
      </c>
      <c r="J46" s="20"/>
      <c r="K46" s="20"/>
      <c r="L46" s="21"/>
      <c r="M46" s="20">
        <f t="shared" si="3"/>
        <v>58.2</v>
      </c>
      <c r="N46" s="20">
        <f t="shared" si="4"/>
        <v>58.2</v>
      </c>
      <c r="O46" s="21">
        <f t="shared" si="5"/>
        <v>1</v>
      </c>
    </row>
    <row r="47" spans="1:15" s="2" customFormat="1" x14ac:dyDescent="0.25">
      <c r="A47" s="17">
        <f t="shared" si="10"/>
        <v>40</v>
      </c>
      <c r="B47" s="18" t="s">
        <v>37</v>
      </c>
      <c r="C47" s="19" t="s">
        <v>34</v>
      </c>
      <c r="D47" s="20">
        <f>6435-1032.9</f>
        <v>5402.1</v>
      </c>
      <c r="E47" s="20">
        <v>5402.1</v>
      </c>
      <c r="F47" s="21">
        <f>E47/D47</f>
        <v>1</v>
      </c>
      <c r="G47" s="20">
        <v>49.1</v>
      </c>
      <c r="H47" s="20">
        <v>49.1</v>
      </c>
      <c r="I47" s="21">
        <f t="shared" si="0"/>
        <v>1</v>
      </c>
      <c r="J47" s="20"/>
      <c r="K47" s="20"/>
      <c r="L47" s="21"/>
      <c r="M47" s="20">
        <f t="shared" si="3"/>
        <v>5451.2000000000007</v>
      </c>
      <c r="N47" s="20">
        <f t="shared" si="4"/>
        <v>5451.2000000000007</v>
      </c>
      <c r="O47" s="21">
        <f t="shared" si="5"/>
        <v>1</v>
      </c>
    </row>
    <row r="48" spans="1:15" s="2" customFormat="1" x14ac:dyDescent="0.25">
      <c r="A48" s="17">
        <f t="shared" si="10"/>
        <v>41</v>
      </c>
      <c r="B48" s="18" t="s">
        <v>37</v>
      </c>
      <c r="C48" s="19" t="s">
        <v>35</v>
      </c>
      <c r="D48" s="20"/>
      <c r="E48" s="20"/>
      <c r="F48" s="21"/>
      <c r="G48" s="20">
        <v>9.1</v>
      </c>
      <c r="H48" s="20">
        <v>9.1</v>
      </c>
      <c r="I48" s="21">
        <f t="shared" si="0"/>
        <v>1</v>
      </c>
      <c r="J48" s="20"/>
      <c r="K48" s="20"/>
      <c r="L48" s="21"/>
      <c r="M48" s="20">
        <f t="shared" si="3"/>
        <v>9.1</v>
      </c>
      <c r="N48" s="20">
        <f t="shared" si="4"/>
        <v>9.1</v>
      </c>
      <c r="O48" s="21">
        <f t="shared" si="5"/>
        <v>1</v>
      </c>
    </row>
    <row r="49" spans="1:15" s="2" customFormat="1" ht="31.5" x14ac:dyDescent="0.25">
      <c r="A49" s="17">
        <f t="shared" si="10"/>
        <v>42</v>
      </c>
      <c r="B49" s="18" t="s">
        <v>37</v>
      </c>
      <c r="C49" s="19" t="s">
        <v>36</v>
      </c>
      <c r="D49" s="20">
        <f>4677.9+0.1</f>
        <v>4678</v>
      </c>
      <c r="E49" s="20">
        <v>4678</v>
      </c>
      <c r="F49" s="21">
        <f>E49/D49</f>
        <v>1</v>
      </c>
      <c r="G49" s="20">
        <v>45.8</v>
      </c>
      <c r="H49" s="20">
        <v>45.8</v>
      </c>
      <c r="I49" s="21">
        <f t="shared" si="0"/>
        <v>1</v>
      </c>
      <c r="J49" s="20"/>
      <c r="K49" s="20"/>
      <c r="L49" s="21"/>
      <c r="M49" s="20">
        <f t="shared" si="3"/>
        <v>4723.8</v>
      </c>
      <c r="N49" s="20">
        <f t="shared" si="4"/>
        <v>4723.8</v>
      </c>
      <c r="O49" s="21">
        <f t="shared" si="5"/>
        <v>1</v>
      </c>
    </row>
    <row r="50" spans="1:15" x14ac:dyDescent="0.25">
      <c r="A50" s="29" t="s">
        <v>0</v>
      </c>
      <c r="B50" s="30"/>
      <c r="C50" s="30"/>
      <c r="D50" s="9">
        <f>SUM(D6:D49)</f>
        <v>89148.3</v>
      </c>
      <c r="E50" s="9">
        <f>SUM(E6:E49)</f>
        <v>89148</v>
      </c>
      <c r="F50" s="16">
        <f>E50/D50</f>
        <v>0.99999663482085466</v>
      </c>
      <c r="G50" s="9">
        <f>SUM(G6:G49)</f>
        <v>827.99999999999989</v>
      </c>
      <c r="H50" s="9">
        <f>SUM(H6:H49)</f>
        <v>827.9</v>
      </c>
      <c r="I50" s="16">
        <f>H50/G50</f>
        <v>0.99987922705314025</v>
      </c>
      <c r="J50" s="9">
        <f>SUM(J6:J49)</f>
        <v>5000</v>
      </c>
      <c r="K50" s="9">
        <f>SUM(K7:K49)</f>
        <v>5000</v>
      </c>
      <c r="L50" s="16">
        <f t="shared" ref="L50" si="14">K50/J50</f>
        <v>1</v>
      </c>
      <c r="M50" s="9">
        <f>SUM(M6:M49)</f>
        <v>94976.3</v>
      </c>
      <c r="N50" s="9">
        <f>SUM(N6:N49)</f>
        <v>94975.900000000023</v>
      </c>
      <c r="O50" s="16">
        <f>N50/M50</f>
        <v>0.99999578842300685</v>
      </c>
    </row>
    <row r="51" spans="1:15" x14ac:dyDescent="0.25">
      <c r="E51" s="1"/>
      <c r="F51" s="1"/>
      <c r="G51" s="1"/>
    </row>
    <row r="52" spans="1:15" x14ac:dyDescent="0.25">
      <c r="E52" s="1"/>
      <c r="F52" s="1"/>
      <c r="G52" s="1"/>
      <c r="M52" s="10"/>
      <c r="N52" s="10"/>
    </row>
    <row r="53" spans="1:15" x14ac:dyDescent="0.25">
      <c r="E53" s="1"/>
      <c r="F53" s="1"/>
      <c r="G53" s="1"/>
      <c r="M53" s="10"/>
      <c r="N53" s="10"/>
    </row>
    <row r="54" spans="1:15" x14ac:dyDescent="0.25">
      <c r="A54" s="27" t="s">
        <v>55</v>
      </c>
      <c r="B54" s="27"/>
      <c r="C54" s="27"/>
      <c r="E54" s="1"/>
      <c r="F54" s="1"/>
      <c r="G54" s="1"/>
      <c r="I54" s="28" t="s">
        <v>56</v>
      </c>
      <c r="J54" s="28"/>
      <c r="M54" s="3"/>
    </row>
    <row r="55" spans="1:15" x14ac:dyDescent="0.25">
      <c r="A55" s="25"/>
      <c r="B55" s="25"/>
      <c r="C55" s="25"/>
      <c r="E55" s="1"/>
      <c r="F55" s="1"/>
      <c r="G55" s="1"/>
      <c r="I55" s="26"/>
      <c r="J55" s="26"/>
      <c r="M55" s="3"/>
    </row>
    <row r="56" spans="1:15" x14ac:dyDescent="0.25">
      <c r="A56" s="25"/>
      <c r="B56" s="25"/>
      <c r="C56" s="25"/>
      <c r="E56" s="1"/>
      <c r="F56" s="1"/>
      <c r="G56" s="1"/>
      <c r="I56" s="26"/>
      <c r="J56" s="26"/>
      <c r="M56" s="3"/>
    </row>
    <row r="57" spans="1:15" x14ac:dyDescent="0.25">
      <c r="A57" s="25"/>
      <c r="B57" s="25"/>
      <c r="C57" s="25"/>
      <c r="E57" s="1"/>
      <c r="F57" s="1"/>
      <c r="G57" s="1"/>
      <c r="I57" s="26"/>
      <c r="J57" s="26"/>
      <c r="M57" s="3"/>
    </row>
    <row r="58" spans="1:15" x14ac:dyDescent="0.25">
      <c r="A58" s="25"/>
      <c r="B58" s="25"/>
      <c r="C58" s="25"/>
      <c r="E58" s="1"/>
      <c r="F58" s="1"/>
      <c r="G58" s="1"/>
      <c r="I58" s="26"/>
      <c r="J58" s="26"/>
      <c r="M58" s="3"/>
    </row>
    <row r="59" spans="1:15" x14ac:dyDescent="0.25">
      <c r="A59" s="25"/>
      <c r="B59" s="25"/>
      <c r="C59" s="25"/>
      <c r="E59" s="1"/>
      <c r="F59" s="1"/>
      <c r="G59" s="1"/>
      <c r="I59" s="26"/>
      <c r="J59" s="26"/>
      <c r="M59" s="3"/>
    </row>
    <row r="60" spans="1:15" x14ac:dyDescent="0.25">
      <c r="A60" s="25"/>
      <c r="B60" s="25"/>
      <c r="C60" s="25"/>
      <c r="E60" s="1"/>
      <c r="F60" s="1"/>
      <c r="G60" s="1"/>
      <c r="I60" s="26"/>
      <c r="J60" s="26"/>
      <c r="M60" s="3"/>
    </row>
    <row r="61" spans="1:15" x14ac:dyDescent="0.25">
      <c r="A61" s="25"/>
      <c r="B61" s="25"/>
      <c r="C61" s="25"/>
      <c r="E61" s="1"/>
      <c r="F61" s="1"/>
      <c r="G61" s="1"/>
      <c r="I61" s="26"/>
      <c r="J61" s="26"/>
      <c r="M61" s="3"/>
    </row>
    <row r="62" spans="1:15" x14ac:dyDescent="0.25">
      <c r="A62" s="25"/>
      <c r="B62" s="25"/>
      <c r="C62" s="25"/>
      <c r="E62" s="1"/>
      <c r="F62" s="1"/>
      <c r="G62" s="1"/>
      <c r="I62" s="26"/>
      <c r="J62" s="26"/>
      <c r="M62" s="3"/>
    </row>
    <row r="63" spans="1:15" x14ac:dyDescent="0.25">
      <c r="A63" s="25"/>
      <c r="B63" s="25"/>
      <c r="C63" s="25"/>
      <c r="E63" s="1"/>
      <c r="F63" s="1"/>
      <c r="G63" s="1"/>
      <c r="I63" s="26"/>
      <c r="J63" s="26"/>
      <c r="M63" s="3"/>
    </row>
    <row r="64" spans="1:15" x14ac:dyDescent="0.25">
      <c r="A64" s="25"/>
      <c r="B64" s="25"/>
      <c r="C64" s="25"/>
      <c r="E64" s="1"/>
      <c r="F64" s="1"/>
      <c r="G64" s="1"/>
      <c r="I64" s="26"/>
      <c r="J64" s="26"/>
      <c r="M64" s="3"/>
    </row>
    <row r="65" spans="1:13" x14ac:dyDescent="0.25">
      <c r="A65" s="25"/>
      <c r="B65" s="25"/>
      <c r="C65" s="25"/>
      <c r="E65" s="1"/>
      <c r="F65" s="1"/>
      <c r="G65" s="1"/>
      <c r="I65" s="26"/>
      <c r="J65" s="26"/>
      <c r="M65" s="3"/>
    </row>
    <row r="66" spans="1:13" x14ac:dyDescent="0.25">
      <c r="A66" s="25"/>
      <c r="B66" s="25"/>
      <c r="C66" s="25"/>
      <c r="E66" s="1"/>
      <c r="F66" s="1"/>
      <c r="G66" s="1"/>
      <c r="I66" s="26"/>
      <c r="J66" s="26"/>
      <c r="M66" s="3"/>
    </row>
    <row r="67" spans="1:13" x14ac:dyDescent="0.25">
      <c r="A67" s="25"/>
      <c r="B67" s="25"/>
      <c r="C67" s="25"/>
      <c r="E67" s="1"/>
      <c r="F67" s="1"/>
      <c r="G67" s="1"/>
      <c r="I67" s="26"/>
      <c r="J67" s="26"/>
      <c r="M67" s="3"/>
    </row>
    <row r="68" spans="1:13" x14ac:dyDescent="0.25">
      <c r="A68" s="25"/>
      <c r="B68" s="25"/>
      <c r="C68" s="25"/>
      <c r="E68" s="1"/>
      <c r="F68" s="1"/>
      <c r="G68" s="1"/>
      <c r="I68" s="26"/>
      <c r="J68" s="26"/>
      <c r="M68" s="3"/>
    </row>
    <row r="69" spans="1:13" x14ac:dyDescent="0.25">
      <c r="A69" s="25"/>
      <c r="B69" s="25"/>
      <c r="C69" s="25"/>
      <c r="E69" s="1"/>
      <c r="F69" s="1"/>
      <c r="G69" s="1"/>
      <c r="I69" s="26"/>
      <c r="J69" s="26"/>
      <c r="M69" s="3"/>
    </row>
    <row r="70" spans="1:13" x14ac:dyDescent="0.25">
      <c r="A70" s="25"/>
      <c r="B70" s="25"/>
      <c r="C70" s="25"/>
      <c r="E70" s="1"/>
      <c r="F70" s="1"/>
      <c r="G70" s="1"/>
      <c r="I70" s="26"/>
      <c r="J70" s="26"/>
      <c r="M70" s="3"/>
    </row>
    <row r="71" spans="1:13" x14ac:dyDescent="0.25">
      <c r="A71" s="25"/>
      <c r="B71" s="25"/>
      <c r="C71" s="25"/>
      <c r="E71" s="1"/>
      <c r="F71" s="1"/>
      <c r="G71" s="1"/>
      <c r="I71" s="26"/>
      <c r="J71" s="26"/>
      <c r="M71" s="3"/>
    </row>
    <row r="72" spans="1:13" x14ac:dyDescent="0.25">
      <c r="A72" s="25"/>
      <c r="B72" s="25"/>
      <c r="C72" s="25"/>
      <c r="E72" s="1"/>
      <c r="F72" s="1"/>
      <c r="G72" s="1"/>
      <c r="I72" s="26"/>
      <c r="J72" s="26"/>
      <c r="M72" s="3"/>
    </row>
    <row r="73" spans="1:13" x14ac:dyDescent="0.25">
      <c r="A73" s="25"/>
      <c r="B73" s="25"/>
      <c r="C73" s="25"/>
      <c r="E73" s="1"/>
      <c r="F73" s="1"/>
      <c r="G73" s="1"/>
      <c r="I73" s="26"/>
      <c r="J73" s="26"/>
      <c r="M73" s="3"/>
    </row>
    <row r="74" spans="1:13" x14ac:dyDescent="0.25">
      <c r="A74" s="25"/>
      <c r="B74" s="25"/>
      <c r="C74" s="25"/>
      <c r="E74" s="1"/>
      <c r="F74" s="1"/>
      <c r="G74" s="1"/>
      <c r="I74" s="26"/>
      <c r="J74" s="26"/>
      <c r="M74" s="3"/>
    </row>
    <row r="75" spans="1:13" x14ac:dyDescent="0.25">
      <c r="A75" s="25"/>
      <c r="B75" s="25"/>
      <c r="C75" s="25"/>
      <c r="E75" s="1"/>
      <c r="F75" s="1"/>
      <c r="G75" s="1"/>
      <c r="I75" s="26"/>
      <c r="J75" s="26"/>
      <c r="M75" s="3"/>
    </row>
    <row r="76" spans="1:13" x14ac:dyDescent="0.25">
      <c r="A76" s="25"/>
      <c r="B76" s="25"/>
      <c r="C76" s="25"/>
      <c r="E76" s="1"/>
      <c r="F76" s="1"/>
      <c r="G76" s="1"/>
      <c r="I76" s="26"/>
      <c r="J76" s="26"/>
      <c r="M76" s="3"/>
    </row>
    <row r="77" spans="1:13" x14ac:dyDescent="0.25">
      <c r="A77" s="25"/>
      <c r="B77" s="25"/>
      <c r="C77" s="25"/>
      <c r="E77" s="1"/>
      <c r="F77" s="1"/>
      <c r="G77" s="1"/>
      <c r="I77" s="26"/>
      <c r="J77" s="26"/>
      <c r="M77" s="3"/>
    </row>
    <row r="78" spans="1:13" x14ac:dyDescent="0.25">
      <c r="A78" s="25"/>
      <c r="B78" s="25"/>
      <c r="C78" s="25"/>
      <c r="E78" s="1"/>
      <c r="F78" s="1"/>
      <c r="G78" s="1"/>
      <c r="I78" s="26"/>
      <c r="J78" s="26"/>
      <c r="M78" s="3"/>
    </row>
    <row r="79" spans="1:13" x14ac:dyDescent="0.25">
      <c r="A79" s="25"/>
      <c r="B79" s="25"/>
      <c r="C79" s="25"/>
      <c r="E79" s="1"/>
      <c r="F79" s="1"/>
      <c r="G79" s="1"/>
      <c r="I79" s="26"/>
      <c r="J79" s="26"/>
      <c r="M79" s="3"/>
    </row>
    <row r="80" spans="1:13" x14ac:dyDescent="0.25">
      <c r="A80" s="25"/>
      <c r="B80" s="25"/>
      <c r="C80" s="25"/>
      <c r="E80" s="1"/>
      <c r="F80" s="1"/>
      <c r="G80" s="1"/>
      <c r="I80" s="26"/>
      <c r="J80" s="26"/>
      <c r="M80" s="3"/>
    </row>
    <row r="81" spans="1:13" x14ac:dyDescent="0.25">
      <c r="A81" s="25"/>
      <c r="B81" s="25"/>
      <c r="C81" s="25"/>
      <c r="E81" s="1"/>
      <c r="F81" s="1"/>
      <c r="G81" s="1"/>
      <c r="I81" s="26"/>
      <c r="J81" s="26"/>
      <c r="M81" s="3"/>
    </row>
    <row r="82" spans="1:13" x14ac:dyDescent="0.25">
      <c r="A82" s="25"/>
      <c r="B82" s="25"/>
      <c r="C82" s="25"/>
      <c r="E82" s="1"/>
      <c r="F82" s="1"/>
      <c r="G82" s="1"/>
      <c r="I82" s="26"/>
      <c r="J82" s="26"/>
      <c r="M82" s="3"/>
    </row>
    <row r="83" spans="1:13" x14ac:dyDescent="0.25">
      <c r="E83" s="1"/>
      <c r="F83" s="1"/>
      <c r="G83" s="1"/>
      <c r="I83" s="26"/>
      <c r="J83" s="26"/>
      <c r="M83" s="3"/>
    </row>
    <row r="84" spans="1:13" x14ac:dyDescent="0.25">
      <c r="E84" s="1"/>
      <c r="F84" s="1"/>
      <c r="G84" s="1"/>
      <c r="I84" s="26"/>
      <c r="J84" s="26"/>
      <c r="M84" s="3"/>
    </row>
    <row r="85" spans="1:13" x14ac:dyDescent="0.25">
      <c r="A85" s="14" t="s">
        <v>57</v>
      </c>
      <c r="B85" s="13"/>
      <c r="C85" s="13"/>
      <c r="E85" s="1"/>
      <c r="F85" s="1"/>
      <c r="G85" s="1"/>
      <c r="I85" s="26"/>
      <c r="J85" s="26"/>
      <c r="M85" s="3"/>
    </row>
    <row r="86" spans="1:13" x14ac:dyDescent="0.25">
      <c r="A86" s="14" t="s">
        <v>58</v>
      </c>
      <c r="B86" s="13"/>
      <c r="C86" s="13"/>
      <c r="E86" s="1"/>
      <c r="F86" s="1"/>
      <c r="G86" s="1"/>
      <c r="I86" s="26"/>
      <c r="J86" s="26"/>
      <c r="M86" s="3"/>
    </row>
    <row r="87" spans="1:13" x14ac:dyDescent="0.25">
      <c r="A87" s="14" t="s">
        <v>59</v>
      </c>
      <c r="B87" s="13"/>
      <c r="C87" s="13"/>
      <c r="E87" s="1"/>
      <c r="F87" s="1"/>
      <c r="G87" s="1"/>
      <c r="I87" s="26"/>
      <c r="J87" s="26"/>
      <c r="M87" s="3"/>
    </row>
    <row r="88" spans="1:13" x14ac:dyDescent="0.25">
      <c r="A88" s="14" t="s">
        <v>63</v>
      </c>
      <c r="B88" s="13"/>
      <c r="C88" s="13"/>
      <c r="E88" s="1"/>
      <c r="F88" s="1"/>
      <c r="G88" s="1"/>
      <c r="I88" s="26"/>
      <c r="J88" s="26"/>
      <c r="M88" s="3"/>
    </row>
    <row r="89" spans="1:13" x14ac:dyDescent="0.25">
      <c r="A89" s="14" t="s">
        <v>61</v>
      </c>
      <c r="B89" s="15"/>
      <c r="C89" s="15"/>
      <c r="E89" s="1"/>
      <c r="F89" s="1"/>
      <c r="G89" s="1"/>
      <c r="I89" s="26"/>
      <c r="J89" s="26"/>
      <c r="M89" s="3"/>
    </row>
    <row r="90" spans="1:13" x14ac:dyDescent="0.25">
      <c r="A90" s="14" t="s">
        <v>60</v>
      </c>
      <c r="B90" s="15"/>
      <c r="C90" s="15"/>
      <c r="E90" s="1"/>
      <c r="F90" s="1"/>
      <c r="G90" s="1"/>
      <c r="I90" s="26"/>
      <c r="J90" s="26"/>
      <c r="M90" s="3"/>
    </row>
    <row r="91" spans="1:13" x14ac:dyDescent="0.25">
      <c r="A91" s="25"/>
      <c r="B91" s="25"/>
      <c r="C91" s="25"/>
      <c r="E91" s="1"/>
      <c r="F91" s="1"/>
      <c r="G91" s="1"/>
      <c r="I91" s="26"/>
      <c r="J91" s="26"/>
      <c r="M91" s="3"/>
    </row>
    <row r="92" spans="1:13" x14ac:dyDescent="0.25">
      <c r="A92" s="25"/>
      <c r="B92" s="25"/>
      <c r="C92" s="25"/>
      <c r="E92" s="1"/>
      <c r="F92" s="1"/>
      <c r="G92" s="1"/>
      <c r="I92" s="26"/>
      <c r="J92" s="26"/>
      <c r="M92" s="3"/>
    </row>
    <row r="93" spans="1:13" x14ac:dyDescent="0.25">
      <c r="E93" s="1"/>
      <c r="F93" s="1"/>
      <c r="G93" s="1"/>
    </row>
    <row r="94" spans="1:13" x14ac:dyDescent="0.25">
      <c r="D94" s="3"/>
      <c r="E94" s="1"/>
      <c r="F94" s="1"/>
      <c r="G94" s="1"/>
      <c r="M94" s="3"/>
    </row>
    <row r="95" spans="1:13" x14ac:dyDescent="0.25">
      <c r="D95" s="3"/>
      <c r="E95" s="1"/>
      <c r="F95" s="1"/>
      <c r="G95" s="1"/>
      <c r="M95" s="3"/>
    </row>
    <row r="96" spans="1:13" x14ac:dyDescent="0.25">
      <c r="D96" s="3"/>
      <c r="E96" s="1"/>
      <c r="F96" s="1"/>
      <c r="G96" s="1"/>
      <c r="M96" s="3"/>
    </row>
    <row r="97" spans="4:13" x14ac:dyDescent="0.25">
      <c r="D97" s="3"/>
      <c r="E97" s="1"/>
      <c r="F97" s="1"/>
      <c r="G97" s="1"/>
      <c r="M97" s="3"/>
    </row>
    <row r="98" spans="4:13" x14ac:dyDescent="0.25">
      <c r="D98" s="3"/>
      <c r="E98" s="1"/>
      <c r="F98" s="1"/>
      <c r="G98" s="1"/>
      <c r="M98" s="3"/>
    </row>
    <row r="99" spans="4:13" x14ac:dyDescent="0.25">
      <c r="D99" s="3"/>
      <c r="E99" s="1"/>
      <c r="F99" s="1"/>
      <c r="G99" s="1"/>
      <c r="M99" s="3"/>
    </row>
  </sheetData>
  <sheetProtection formatCells="0" formatColumns="0" formatRows="0"/>
  <mergeCells count="10">
    <mergeCell ref="A54:C54"/>
    <mergeCell ref="I54:J54"/>
    <mergeCell ref="A50:C50"/>
    <mergeCell ref="A1:O2"/>
    <mergeCell ref="A4:C5"/>
    <mergeCell ref="D4:F4"/>
    <mergeCell ref="G4:I4"/>
    <mergeCell ref="J4:L4"/>
    <mergeCell ref="M4:O4"/>
    <mergeCell ref="M3:O3"/>
  </mergeCells>
  <phoneticPr fontId="5" type="noConversion"/>
  <printOptions horizontalCentered="1"/>
  <pageMargins left="0.78740157480314965" right="0.78740157480314965" top="0.78740157480314965" bottom="0.39370078740157483" header="0.51181102362204722" footer="0.39370078740157483"/>
  <pageSetup paperSize="9" scale="48" fitToHeight="0" orientation="landscape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Ружникова А.С.</cp:lastModifiedBy>
  <cp:lastPrinted>2017-04-06T03:25:54Z</cp:lastPrinted>
  <dcterms:created xsi:type="dcterms:W3CDTF">2010-10-22T03:25:44Z</dcterms:created>
  <dcterms:modified xsi:type="dcterms:W3CDTF">2017-04-26T07:02:08Z</dcterms:modified>
</cp:coreProperties>
</file>