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2"/>
  </bookViews>
  <sheets>
    <sheet name="Прил4" sheetId="1" r:id="rId1"/>
    <sheet name="Прил6" sheetId="2" r:id="rId2"/>
    <sheet name="Прил8" sheetId="3" r:id="rId3"/>
    <sheet name="Прил12" sheetId="4" r:id="rId4"/>
    <sheet name="Прил14" sheetId="5" r:id="rId5"/>
  </sheets>
  <externalReferences>
    <externalReference r:id="rId8"/>
  </externalReferences>
  <definedNames>
    <definedName name="_xlnm.Print_Titles" localSheetId="3">'Прил12'!$22:$22</definedName>
    <definedName name="_xlnm.Print_Titles" localSheetId="4">'Прил14'!$24:$24</definedName>
    <definedName name="_xlnm.Print_Titles" localSheetId="0">'Прил4'!$24:$24</definedName>
    <definedName name="_xlnm.Print_Titles" localSheetId="2">'Прил8'!$23:$23</definedName>
    <definedName name="_xlnm.Print_Area" localSheetId="3">'Прил12'!$A$1:$D$28</definedName>
    <definedName name="_xlnm.Print_Area" localSheetId="4">'Прил14'!$A$1:$D$35</definedName>
    <definedName name="_xlnm.Print_Area" localSheetId="0">'Прил4'!$A$1:$D$60</definedName>
    <definedName name="_xlnm.Print_Area" localSheetId="1">'Прил6'!$A$1:$E$29</definedName>
    <definedName name="_xlnm.Print_Area" localSheetId="2">'Прил8'!$A$1:$G$58</definedName>
  </definedNames>
  <calcPr fullCalcOnLoad="1"/>
</workbook>
</file>

<file path=xl/sharedStrings.xml><?xml version="1.0" encoding="utf-8"?>
<sst xmlns="http://schemas.openxmlformats.org/spreadsheetml/2006/main" count="363" uniqueCount="184">
  <si>
    <t>Наименование</t>
  </si>
  <si>
    <t>Код бюджетной классификации Российской Федерации</t>
  </si>
  <si>
    <t>Приложение 1</t>
  </si>
  <si>
    <t>к Закону Иркутской области</t>
  </si>
  <si>
    <t>«О бюджете Территориального фонда</t>
  </si>
  <si>
    <t>обязательного медицинского страхования</t>
  </si>
  <si>
    <t>(тыс. рублей)</t>
  </si>
  <si>
    <t>Наименование доходов</t>
  </si>
  <si>
    <t>Сумма</t>
  </si>
  <si>
    <t>000 2 00 00000 00 0000 000</t>
  </si>
  <si>
    <t>БЕЗВОЗМЕЗДНЫЕ ПОСТУПЛЕНИЯ</t>
  </si>
  <si>
    <t>Межбюджетные трансферты, передаваемые бюджетам государственных внебюджетных фондов</t>
  </si>
  <si>
    <t>ВСЕГО ДОХОДОВ</t>
  </si>
  <si>
    <t>Рз</t>
  </si>
  <si>
    <t>Пр</t>
  </si>
  <si>
    <t>ЦСР</t>
  </si>
  <si>
    <t>ВР</t>
  </si>
  <si>
    <t>Наименование расходов</t>
  </si>
  <si>
    <t>Общегосударственные вопросы</t>
  </si>
  <si>
    <t>Другие общегосударственные вопросы</t>
  </si>
  <si>
    <t>Здравоохранение</t>
  </si>
  <si>
    <t>Другие вопросы в области здравоохранения</t>
  </si>
  <si>
    <t>Всего расходов</t>
  </si>
  <si>
    <t>01</t>
  </si>
  <si>
    <t>00</t>
  </si>
  <si>
    <t>09</t>
  </si>
  <si>
    <t>в том числе:</t>
  </si>
  <si>
    <t>Безвозмездные поступления от других бюджетов бюджетной системы Российской Федерации</t>
  </si>
  <si>
    <t>395 2 02 00000 00 0000 000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</si>
  <si>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</si>
  <si>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Прочие доходы от компенсации затрат бюджетов территориальных фондов обязательного медицинского страхования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</si>
  <si>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</si>
  <si>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</si>
  <si>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</si>
  <si>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</si>
  <si>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Прочие межбюджетные трансферты, передаваемые бюджетам территориальных фондов обязательного медицинского страхования</t>
  </si>
  <si>
    <t>Прочие межбюджетные трансферты, передаваемые бюджетам государственных внебюджетных фондов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</si>
  <si>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</si>
  <si>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</si>
  <si>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 xml:space="preserve">Социальное обеспечение и иные выплаты населению
</t>
  </si>
  <si>
    <t>300</t>
  </si>
  <si>
    <t xml:space="preserve">Межбюджетные трансферты
</t>
  </si>
  <si>
    <t>500</t>
  </si>
  <si>
    <t xml:space="preserve">Государственная программа Иркутской области «Развитие здравоохранения» на 2014 - 2020 годы
</t>
  </si>
  <si>
    <r>
      <t>Государственная программа Иркутской области «Развитие здравоохранения» на 2014 - 2020 годы</t>
    </r>
    <r>
      <rPr>
        <sz val="14"/>
        <rFont val="Times New Roman"/>
        <family val="1"/>
      </rPr>
      <t xml:space="preserve">
</t>
    </r>
  </si>
  <si>
    <t>Финансовое обеспечение организации обязательного медицинского страхования на территориях субъектов Российской Федерации</t>
  </si>
  <si>
    <t>Непрограммные направления деятельности органов управления государственных внебюджетных фондов Российской Федерации</t>
  </si>
  <si>
    <t>Реализация государственных функций в области социальной политики</t>
  </si>
  <si>
    <t>Дополнительное финансовое обеспечение организации обязательного медицинского страхования на территориях субъектов Российской Федерации в рамках реализации государственных функций в области социальной политики по непрограммным направлениям деятельности органов управления государственных внебюджетных фондов Российской Федерации</t>
  </si>
  <si>
    <t>Закупка товаров, работ и услуг для обеспечения государственных (муниципальных) нужд</t>
  </si>
  <si>
    <t>52 0 00 00000</t>
  </si>
  <si>
    <t>73 0 00 00000</t>
  </si>
  <si>
    <t>73 1 00 00000</t>
  </si>
  <si>
    <t>73 1 00 80050</t>
  </si>
  <si>
    <t>000 1 00 00000 00 0000 000</t>
  </si>
  <si>
    <t xml:space="preserve">НАЛОГОВЫЕ И НЕНАЛОГОВЫЕ ДОХОДЫ </t>
  </si>
  <si>
    <t>395 1 13 00000 00 0000 000</t>
  </si>
  <si>
    <t>Доходы от оказания платных услуг (работ) и компенсации затрат государства</t>
  </si>
  <si>
    <t>395 1 13 02000 00 0000 130</t>
  </si>
  <si>
    <t>Доходы от компенсации затрат государства</t>
  </si>
  <si>
    <t>395 1 13 02990 00 0000 130</t>
  </si>
  <si>
    <t>Прочие доходы от компенсации затрат государства</t>
  </si>
  <si>
    <t>395 1 13 02999 09 0000 130</t>
  </si>
  <si>
    <t>395 1 16 00000 00 0000 000</t>
  </si>
  <si>
    <t>Штрафы, санкции, возмещение ущерба</t>
  </si>
  <si>
    <t>395 1 16 20000 00 0000 140</t>
  </si>
  <si>
    <t xml:space="preserve"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
</t>
  </si>
  <si>
    <t>395 1 16 20040 09 0000 140</t>
  </si>
  <si>
    <t>395 1 16 21000 00 0000 140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</si>
  <si>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</si>
  <si>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395 1 16 21090 09 0000 140</t>
  </si>
  <si>
    <t>395 1 16 32000 00 0000 140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</si>
  <si>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</si>
  <si>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395 1 16 32000 09 0000 140</t>
  </si>
  <si>
    <t>Дополнительное финансовое обеспечение организации обязательного медицинского страхования на территории Иркутской области</t>
  </si>
  <si>
    <t>и на плановый период 2018 и 2019 годов»</t>
  </si>
  <si>
    <t>РАСПРЕДЕЛЕНИЕ
бюджетных ассигнований по разделам и подразделам классификации расходов бюджетов на 2017 год</t>
  </si>
  <si>
    <t>РАСПРЕДЕЛЕНИЕ
бюджетных ассигнований по разделам, подразделам, целевым статьям (государственным программам Иркутской области и непрограммным направлениям деятельности), группам видов  расходов классификации расходов бюджетов на 2017 год</t>
  </si>
  <si>
    <r>
      <t xml:space="preserve">Основное мероприятие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Организация дополнительного профессионального образования медицинских работников по программам повышения квалификации, а также приобретение и проведение ремонта медицинского оборудования</t>
    </r>
    <r>
      <rPr>
        <sz val="14"/>
        <rFont val="Calibri"/>
        <family val="2"/>
      </rPr>
      <t>»</t>
    </r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</si>
  <si>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</si>
  <si>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Социальное обеспечение и иные выплаты населению</t>
  </si>
  <si>
    <t>Приложение 4</t>
  </si>
  <si>
    <t>Приложение 5</t>
  </si>
  <si>
    <t>395 2 02 50000 00 0000 151</t>
  </si>
  <si>
    <t>395 2 02 55093 09 0000 151</t>
  </si>
  <si>
    <t>395 2 02 59999 00 0000 151</t>
  </si>
  <si>
    <t>395 2 02 59999 09 0000 151</t>
  </si>
  <si>
    <t>52 Д 00 00000</t>
  </si>
  <si>
    <t>52 Д 02 00000</t>
  </si>
  <si>
    <t>Основное мероприятие «Организация и реализация территориальной программы обязательного медицинского страхования»</t>
  </si>
  <si>
    <t>52 Д 02 50930</t>
  </si>
  <si>
    <t>52 Д 02 80040</t>
  </si>
  <si>
    <t>52 Д 03 80060</t>
  </si>
  <si>
    <t>52 Д 03 00000</t>
  </si>
  <si>
    <t>Подпрограмма «Осуществление обязательного медицинского страхования в Иркутской области» на 2017 – 2020 годы</t>
  </si>
  <si>
    <t>Межбюджетные трансферты, всего</t>
  </si>
  <si>
    <t>бюджетам территориальных фондов обязательного медицинского страхования:</t>
  </si>
  <si>
    <t>на возмещение другим территориальным фондам обязательного медицинского страхования затрат по оплате стоимости медицинской помощи, оказанной застрахованным лицам за пределами территории Иркутской области, в которой выдан полис обязательного медицинского страхования</t>
  </si>
  <si>
    <t xml:space="preserve">от ______________________ </t>
  </si>
  <si>
    <t>№__________________</t>
  </si>
  <si>
    <t>«О внесении изменений в Закон Иркутской</t>
  </si>
  <si>
    <t xml:space="preserve">области «О бюджете Территориального фонда </t>
  </si>
  <si>
    <t>от 13 декабря 2016 года</t>
  </si>
  <si>
    <t xml:space="preserve"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
</t>
  </si>
  <si>
    <t xml:space="preserve">395 2 02 55136 09 0000 151
</t>
  </si>
  <si>
    <t>395 2 19 00000 00 0000 000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</si>
  <si>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</si>
  <si>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395 2 19 00000 09 0000 151
</t>
  </si>
  <si>
    <t xml:space="preserve"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
</t>
  </si>
  <si>
    <t xml:space="preserve"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
</t>
  </si>
  <si>
    <t xml:space="preserve">395 2 19 55060 09 0000 151
</t>
  </si>
  <si>
    <t xml:space="preserve">395 2 19 51360 09 0000 151
</t>
  </si>
  <si>
    <t xml:space="preserve">Возврат остатков иных межбюджетных трансфертов прошлых лет на дополнительное финансовое обеспечение оказания специализированной, в том числе высокотехнологичной медицинской помощи, включенной в базовую программу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
</t>
  </si>
  <si>
    <t>Приложение 2</t>
  </si>
  <si>
    <t>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обязательного медицинского страхования</t>
  </si>
  <si>
    <t>52 Д 02 58506</t>
  </si>
  <si>
    <t>52 7 00 00000</t>
  </si>
  <si>
    <t>52 7 01 00000</t>
  </si>
  <si>
    <t>52 7 01 51360</t>
  </si>
  <si>
    <t xml:space="preserve">Иные межбюджетные трансферты на осуществление единовременных выплат медицинским работникам
</t>
  </si>
  <si>
    <t>Межбюджетные трансферты</t>
  </si>
  <si>
    <t>Приложение 3</t>
  </si>
  <si>
    <t>на осуществление единовременных выплат медицинским работникам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</si>
  <si>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</si>
  <si>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395 2 18 00000 00 0000 000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</si>
  <si>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</si>
  <si>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 xml:space="preserve">395 2 18 00000 00 0000 151
</t>
  </si>
  <si>
    <t xml:space="preserve"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
</t>
  </si>
  <si>
    <t xml:space="preserve">395 2 18 00000 09 0000 151
</t>
  </si>
  <si>
    <t xml:space="preserve">395 2 18 73000 09 0000 151
</t>
  </si>
  <si>
    <t xml:space="preserve">Прочие неналоговые доходы
</t>
  </si>
  <si>
    <t>395 1 17 00000 00 0000 000</t>
  </si>
  <si>
    <t xml:space="preserve">Прочие неналоговые поступления в бюджеты государственных внебюджетных фондов
</t>
  </si>
  <si>
    <t>395 1 17 06000 00 0000 180</t>
  </si>
  <si>
    <t xml:space="preserve">Прочие неналоговые поступления в территориальные фонды обязательного медицинского страхования
</t>
  </si>
  <si>
    <t>395 1 17 06040 09 0000 180</t>
  </si>
  <si>
    <t xml:space="preserve">Сумма </t>
  </si>
  <si>
    <t>395 00 00 00 00 00 0000 000</t>
  </si>
  <si>
    <t>395 01 00 00 00 00 0000 000</t>
  </si>
  <si>
    <t>Источники внутреннего финансирования дефицитов бюджетов</t>
  </si>
  <si>
    <t>395 01 05 00 00 00 0000 000</t>
  </si>
  <si>
    <t>Изменение остатков средств на счетах по учету средств бюджетов</t>
  </si>
  <si>
    <t>395 01 05 00 00 00 0000 500</t>
  </si>
  <si>
    <t>Увеличение остатков средств бюджетов</t>
  </si>
  <si>
    <t>395 01 05 02 00 00 0000 500</t>
  </si>
  <si>
    <t>Увеличение прочих остатков средств бюджетов</t>
  </si>
  <si>
    <t>395 01 05 02 01 00 0000 510</t>
  </si>
  <si>
    <t>Увеличение прочих остатков денежных средств бюджетов</t>
  </si>
  <si>
    <t>395 01 05 02 01 09 0000 510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</si>
  <si>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</si>
  <si>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395 01 05 00 00 00 0000 600</t>
  </si>
  <si>
    <t>Уменьшение остатков средств бюджетов</t>
  </si>
  <si>
    <t>395 01 05 02 00 00 0000 600</t>
  </si>
  <si>
    <t>Уменьшение прочих остатков средств бюджетов</t>
  </si>
  <si>
    <t>395 01 05 02 01 00 0000 610</t>
  </si>
  <si>
    <t>Уменьшение прочих остатков денежных средств бюджетов</t>
  </si>
  <si>
    <t>395 01 05 02 01 09 0000 610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</si>
  <si>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</si>
  <si>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».</t>
  </si>
  <si>
    <r>
      <t xml:space="preserve">Подпрограмма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Кадровое обеспечение системы здравоохранения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 на 2014 - 2020 годы
</t>
    </r>
  </si>
  <si>
    <r>
      <t xml:space="preserve">Основное мероприятие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Кадровое обеспечение системы здравоохранения Иркутской области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
</t>
    </r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</si>
  <si>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 4</t>
    </r>
  </si>
  <si>
    <t>№ 111-ОЗ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</si>
  <si>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 6</t>
    </r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</si>
  <si>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 8</t>
    </r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</si>
  <si>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 12</t>
    </r>
  </si>
  <si>
    <t>областному бюджету: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</si>
  <si>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 14</t>
    </r>
  </si>
  <si>
    <t>395 2 18 51360 09 0000 151</t>
  </si>
  <si>
    <t xml:space="preserve">395 2 19 50930 09 0000 151
</t>
  </si>
  <si>
    <t xml:space="preserve"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
</t>
  </si>
  <si>
    <t xml:space="preserve"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</si>
  <si>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нужд, зачисляемые в бюджеты территориальных фондов обязательного медицинского страхования</t>
  </si>
  <si>
    <t>395 1 16 33090 09 0000 140</t>
  </si>
  <si>
    <t xml:space="preserve">395 2 19 73000 09 0000 151
</t>
  </si>
  <si>
    <t xml:space="preserve"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
</t>
  </si>
  <si>
    <t>395 1 16 33000 00 0000 140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</si>
  <si>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</si>
  <si>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Иркутской области на 2017 год </t>
  </si>
  <si>
    <t>Иркутской области на 2017 год</t>
  </si>
  <si>
    <t>ПРОГНОЗИРУЕМЫЕ  ДОХОДЫ
бюджета Территориального фонда обязательного медицинского страхования Иркутской области на 2017 год</t>
  </si>
  <si>
    <t>Территориальный фонд обязательного медицинского страхования Иркутской области</t>
  </si>
  <si>
    <t>ОБЪЕМ МЕЖБЮДЖЕТНЫХ ТРАНСФЕРТОВ,
предоставляемых из бюджета Территориального фонда обязательного медицинского страхования Иркутской области другим бюджетам бюджетной системы Российской Федерации, на 2017 год</t>
  </si>
  <si>
    <t>ИСТОЧНИКИ 
финансирования дефицита бюджета Территориального фонда обязательного медицинского страхования Иркутской области
на 2017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</si>
</sst>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%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0"/>
    <numFmt numFmtId="189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80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right" vertical="top" wrapText="1"/>
    </xf>
    <xf numFmtId="10" fontId="2" fillId="0" borderId="0" xfId="59" applyNumberFormat="1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indent="2"/>
    </xf>
    <xf numFmtId="180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180" fontId="45" fillId="33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180" fontId="2" fillId="34" borderId="10" xfId="0" applyNumberFormat="1" applyFont="1" applyFill="1" applyBorder="1" applyAlignment="1">
      <alignment horizontal="right" vertical="top" wrapText="1"/>
    </xf>
    <xf numFmtId="180" fontId="2" fillId="33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 indent="23"/>
    </xf>
    <xf numFmtId="0" fontId="2" fillId="0" borderId="0" xfId="0" applyFont="1" applyAlignment="1">
      <alignment horizontal="left" indent="23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 indent="18"/>
    </xf>
    <xf numFmtId="0" fontId="2" fillId="0" borderId="0" xfId="0" applyFont="1" applyAlignment="1">
      <alignment horizontal="left" vertical="center" indent="18"/>
    </xf>
    <xf numFmtId="0" fontId="2" fillId="34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indent="18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vertical="center" indent="17"/>
    </xf>
    <xf numFmtId="0" fontId="2" fillId="0" borderId="0" xfId="0" applyFont="1" applyAlignment="1">
      <alignment horizontal="left" vertical="center" indent="3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80" fontId="2" fillId="0" borderId="10" xfId="0" applyNumberFormat="1" applyFont="1" applyBorder="1" applyAlignment="1">
      <alignment vertical="top"/>
    </xf>
    <xf numFmtId="18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2017-2019%20&#1080;&#1079;&#1084;&#1077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64"/>
  <sheetViews>
    <sheetView view="pageBreakPreview" zoomScale="85" zoomScaleNormal="70" zoomScaleSheetLayoutView="85" zoomScalePageLayoutView="0" workbookViewId="0" topLeftCell="A16">
      <selection activeCell="M23" sqref="M23"/>
    </sheetView>
  </sheetViews>
  <sheetFormatPr defaultColWidth="9.140625" defaultRowHeight="12.75"/>
  <cols>
    <col min="1" max="1" width="31.8515625" style="1" customWidth="1"/>
    <col min="2" max="2" width="35.28125" style="1" customWidth="1"/>
    <col min="3" max="3" width="15.140625" style="1" customWidth="1"/>
    <col min="4" max="4" width="2.7109375" style="1" customWidth="1"/>
    <col min="5" max="16384" width="9.140625" style="1" customWidth="1"/>
  </cols>
  <sheetData>
    <row r="1" spans="1:2" ht="18.75">
      <c r="A1" s="48" t="s">
        <v>2</v>
      </c>
      <c r="B1" s="48"/>
    </row>
    <row r="2" spans="1:2" ht="18.75">
      <c r="A2" s="48" t="s">
        <v>3</v>
      </c>
      <c r="B2" s="48"/>
    </row>
    <row r="3" spans="1:2" ht="18.75">
      <c r="A3" s="48" t="s">
        <v>98</v>
      </c>
      <c r="B3" s="48"/>
    </row>
    <row r="4" spans="1:2" ht="18.75">
      <c r="A4" s="48" t="s">
        <v>99</v>
      </c>
      <c r="B4" s="48"/>
    </row>
    <row r="5" spans="1:2" ht="18.75">
      <c r="A5" s="48" t="s">
        <v>100</v>
      </c>
      <c r="B5" s="48"/>
    </row>
    <row r="6" spans="1:2" ht="18.75">
      <c r="A6" s="48" t="s">
        <v>101</v>
      </c>
      <c r="B6" s="48"/>
    </row>
    <row r="7" spans="1:2" ht="18.75">
      <c r="A7" s="48" t="s">
        <v>5</v>
      </c>
      <c r="B7" s="48"/>
    </row>
    <row r="8" spans="1:2" ht="18.75">
      <c r="A8" s="48" t="s">
        <v>178</v>
      </c>
      <c r="B8" s="48"/>
    </row>
    <row r="9" spans="1:2" ht="18.75">
      <c r="A9" s="48" t="s">
        <v>75</v>
      </c>
      <c r="B9" s="48"/>
    </row>
    <row r="10" ht="18.75">
      <c r="A10" s="48"/>
    </row>
    <row r="11" ht="18.75">
      <c r="A11" s="48"/>
    </row>
    <row r="12" ht="18.75">
      <c r="A12" s="49" t="s">
        <v>161</v>
      </c>
    </row>
    <row r="13" spans="1:3" ht="18.75">
      <c r="A13" s="49" t="s">
        <v>3</v>
      </c>
      <c r="C13" s="20"/>
    </row>
    <row r="14" ht="18.75">
      <c r="A14" s="49" t="s">
        <v>102</v>
      </c>
    </row>
    <row r="15" ht="18.75">
      <c r="A15" s="49" t="s">
        <v>162</v>
      </c>
    </row>
    <row r="16" spans="1:3" ht="18.75">
      <c r="A16" s="49" t="s">
        <v>4</v>
      </c>
      <c r="C16" s="20"/>
    </row>
    <row r="17" spans="1:3" ht="18.75">
      <c r="A17" s="49" t="s">
        <v>5</v>
      </c>
      <c r="C17" s="20"/>
    </row>
    <row r="18" ht="18.75">
      <c r="A18" s="49" t="s">
        <v>179</v>
      </c>
    </row>
    <row r="19" ht="18.75">
      <c r="A19" s="49" t="s">
        <v>75</v>
      </c>
    </row>
    <row r="21" spans="1:3" ht="66.75" customHeight="1">
      <c r="A21" s="61" t="s">
        <v>180</v>
      </c>
      <c r="B21" s="62"/>
      <c r="C21" s="62"/>
    </row>
    <row r="22" ht="18.75">
      <c r="C22" s="6" t="s">
        <v>6</v>
      </c>
    </row>
    <row r="23" spans="1:3" ht="60" customHeight="1">
      <c r="A23" s="2" t="s">
        <v>1</v>
      </c>
      <c r="B23" s="2" t="s">
        <v>7</v>
      </c>
      <c r="C23" s="2" t="s">
        <v>8</v>
      </c>
    </row>
    <row r="24" spans="1:3" ht="13.5" customHeight="1">
      <c r="A24" s="3">
        <v>1</v>
      </c>
      <c r="B24" s="3">
        <v>2</v>
      </c>
      <c r="C24" s="3">
        <v>3</v>
      </c>
    </row>
    <row r="25" spans="1:3" ht="37.5">
      <c r="A25" s="60" t="s">
        <v>54</v>
      </c>
      <c r="B25" s="42" t="s">
        <v>55</v>
      </c>
      <c r="C25" s="58">
        <f>C26+C30+C39</f>
        <v>167420.6</v>
      </c>
    </row>
    <row r="26" spans="1:3" ht="55.5" customHeight="1">
      <c r="A26" s="60" t="s">
        <v>56</v>
      </c>
      <c r="B26" s="42" t="s">
        <v>57</v>
      </c>
      <c r="C26" s="58">
        <f>C27</f>
        <v>142700</v>
      </c>
    </row>
    <row r="27" spans="1:3" ht="37.5">
      <c r="A27" s="60" t="s">
        <v>58</v>
      </c>
      <c r="B27" s="42" t="s">
        <v>59</v>
      </c>
      <c r="C27" s="58">
        <f>C28</f>
        <v>142700</v>
      </c>
    </row>
    <row r="28" spans="1:3" ht="56.25">
      <c r="A28" s="60" t="s">
        <v>60</v>
      </c>
      <c r="B28" s="42" t="s">
        <v>61</v>
      </c>
      <c r="C28" s="58">
        <f>C29</f>
        <v>142700</v>
      </c>
    </row>
    <row r="29" spans="1:3" ht="97.5" customHeight="1">
      <c r="A29" s="60" t="s">
        <v>62</v>
      </c>
      <c r="B29" s="42" t="s">
        <v>30</v>
      </c>
      <c r="C29" s="58">
        <v>142700</v>
      </c>
    </row>
    <row r="30" spans="1:6" ht="38.25" customHeight="1">
      <c r="A30" s="5" t="s">
        <v>63</v>
      </c>
      <c r="B30" s="4" t="s">
        <v>64</v>
      </c>
      <c r="C30" s="58">
        <f>C32+C34+C36+C38</f>
        <v>18101</v>
      </c>
      <c r="F30" s="1">
        <v>2</v>
      </c>
    </row>
    <row r="31" spans="1:6" ht="225" customHeight="1">
      <c r="A31" s="5" t="s">
        <v>65</v>
      </c>
      <c r="B31" s="4" t="s">
        <v>66</v>
      </c>
      <c r="C31" s="58">
        <f>C32</f>
        <v>2300</v>
      </c>
      <c r="F31" s="1">
        <v>3</v>
      </c>
    </row>
    <row r="32" spans="1:6" ht="245.25" customHeight="1">
      <c r="A32" s="5" t="s">
        <v>67</v>
      </c>
      <c r="B32" s="43" t="s">
        <v>29</v>
      </c>
      <c r="C32" s="58">
        <v>2300</v>
      </c>
      <c r="F32" s="1">
        <v>4</v>
      </c>
    </row>
    <row r="33" spans="1:6" ht="132.75" customHeight="1">
      <c r="A33" s="5" t="s">
        <v>68</v>
      </c>
      <c r="B33" s="4" t="s">
        <v>69</v>
      </c>
      <c r="C33" s="58">
        <f>C34</f>
        <v>4000</v>
      </c>
      <c r="F33" s="1">
        <v>3</v>
      </c>
    </row>
    <row r="34" spans="1:6" ht="195" customHeight="1">
      <c r="A34" s="5" t="s">
        <v>70</v>
      </c>
      <c r="B34" s="4" t="s">
        <v>38</v>
      </c>
      <c r="C34" s="58">
        <v>4000</v>
      </c>
      <c r="F34" s="1">
        <v>4</v>
      </c>
    </row>
    <row r="35" spans="1:6" ht="111.75" customHeight="1">
      <c r="A35" s="5" t="s">
        <v>71</v>
      </c>
      <c r="B35" s="4" t="s">
        <v>72</v>
      </c>
      <c r="C35" s="58">
        <f>C36</f>
        <v>11800</v>
      </c>
      <c r="F35" s="1">
        <v>3</v>
      </c>
    </row>
    <row r="36" spans="1:6" ht="169.5" customHeight="1">
      <c r="A36" s="5" t="s">
        <v>73</v>
      </c>
      <c r="B36" s="4" t="s">
        <v>31</v>
      </c>
      <c r="C36" s="58">
        <v>11800</v>
      </c>
      <c r="F36" s="1">
        <v>4</v>
      </c>
    </row>
    <row r="37" spans="1:6" ht="168" customHeight="1">
      <c r="A37" s="5" t="s">
        <v>176</v>
      </c>
      <c r="B37" s="4" t="s">
        <v>177</v>
      </c>
      <c r="C37" s="58">
        <f>C38</f>
        <v>1</v>
      </c>
      <c r="F37" s="1">
        <v>3</v>
      </c>
    </row>
    <row r="38" spans="1:6" ht="240.75" customHeight="1">
      <c r="A38" s="5" t="s">
        <v>173</v>
      </c>
      <c r="B38" s="4" t="s">
        <v>172</v>
      </c>
      <c r="C38" s="58">
        <v>1</v>
      </c>
      <c r="F38" s="1">
        <v>4</v>
      </c>
    </row>
    <row r="39" spans="1:6" ht="23.25" customHeight="1">
      <c r="A39" s="5" t="s">
        <v>131</v>
      </c>
      <c r="B39" s="4" t="s">
        <v>130</v>
      </c>
      <c r="C39" s="58">
        <f>C40</f>
        <v>6619.6</v>
      </c>
      <c r="F39" s="1">
        <v>2</v>
      </c>
    </row>
    <row r="40" spans="1:6" ht="75.75" customHeight="1">
      <c r="A40" s="5" t="s">
        <v>133</v>
      </c>
      <c r="B40" s="4" t="s">
        <v>132</v>
      </c>
      <c r="C40" s="58">
        <f>C41</f>
        <v>6619.6</v>
      </c>
      <c r="F40" s="1">
        <v>3</v>
      </c>
    </row>
    <row r="41" spans="1:3" ht="93" customHeight="1">
      <c r="A41" s="5" t="s">
        <v>135</v>
      </c>
      <c r="B41" s="4" t="s">
        <v>134</v>
      </c>
      <c r="C41" s="58">
        <v>6619.6</v>
      </c>
    </row>
    <row r="42" spans="1:7" ht="36.75" customHeight="1">
      <c r="A42" s="14" t="s">
        <v>9</v>
      </c>
      <c r="B42" s="8" t="s">
        <v>10</v>
      </c>
      <c r="C42" s="59">
        <f>C43+C54+C49</f>
        <v>32274624.299999997</v>
      </c>
      <c r="G42" s="1">
        <v>1</v>
      </c>
    </row>
    <row r="43" spans="1:7" ht="74.25" customHeight="1">
      <c r="A43" s="14" t="s">
        <v>28</v>
      </c>
      <c r="B43" s="8" t="s">
        <v>27</v>
      </c>
      <c r="C43" s="59">
        <f>C44</f>
        <v>32291321.099999998</v>
      </c>
      <c r="G43" s="1">
        <v>2</v>
      </c>
    </row>
    <row r="44" spans="1:7" ht="75" customHeight="1">
      <c r="A44" s="46" t="s">
        <v>83</v>
      </c>
      <c r="B44" s="8" t="s">
        <v>11</v>
      </c>
      <c r="C44" s="59">
        <f>C45+C47+C46</f>
        <v>32291321.099999998</v>
      </c>
      <c r="G44" s="1">
        <v>3</v>
      </c>
    </row>
    <row r="45" spans="1:7" ht="167.25" customHeight="1">
      <c r="A45" s="47" t="s">
        <v>84</v>
      </c>
      <c r="B45" s="8" t="s">
        <v>37</v>
      </c>
      <c r="C45" s="59">
        <v>31687867.4</v>
      </c>
      <c r="G45" s="1">
        <v>4</v>
      </c>
    </row>
    <row r="46" spans="1:3" ht="152.25" customHeight="1">
      <c r="A46" s="50" t="s">
        <v>104</v>
      </c>
      <c r="B46" s="8" t="s">
        <v>103</v>
      </c>
      <c r="C46" s="59">
        <v>54000</v>
      </c>
    </row>
    <row r="47" spans="1:7" ht="76.5" customHeight="1">
      <c r="A47" s="47" t="s">
        <v>85</v>
      </c>
      <c r="B47" s="8" t="s">
        <v>36</v>
      </c>
      <c r="C47" s="59">
        <f>C48</f>
        <v>549453.7</v>
      </c>
      <c r="G47" s="1">
        <v>4</v>
      </c>
    </row>
    <row r="48" spans="1:7" ht="95.25" customHeight="1">
      <c r="A48" s="47" t="s">
        <v>86</v>
      </c>
      <c r="B48" s="8" t="s">
        <v>35</v>
      </c>
      <c r="C48" s="59">
        <v>549453.7</v>
      </c>
      <c r="G48" s="1">
        <v>5</v>
      </c>
    </row>
    <row r="49" spans="1:6" ht="208.5" customHeight="1">
      <c r="A49" s="47" t="s">
        <v>124</v>
      </c>
      <c r="B49" s="8" t="s">
        <v>123</v>
      </c>
      <c r="C49" s="59">
        <f>C50</f>
        <v>2921.3</v>
      </c>
      <c r="F49" s="1">
        <v>2</v>
      </c>
    </row>
    <row r="50" spans="1:6" ht="207.75" customHeight="1">
      <c r="A50" s="50" t="s">
        <v>126</v>
      </c>
      <c r="B50" s="8" t="s">
        <v>125</v>
      </c>
      <c r="C50" s="59">
        <f>C51</f>
        <v>2921.3</v>
      </c>
      <c r="F50" s="1">
        <v>3</v>
      </c>
    </row>
    <row r="51" spans="1:6" ht="171" customHeight="1">
      <c r="A51" s="50" t="s">
        <v>128</v>
      </c>
      <c r="B51" s="8" t="s">
        <v>127</v>
      </c>
      <c r="C51" s="59">
        <f>C52+C53</f>
        <v>2921.3</v>
      </c>
      <c r="F51" s="1">
        <v>4</v>
      </c>
    </row>
    <row r="52" spans="1:3" ht="170.25" customHeight="1">
      <c r="A52" s="50" t="s">
        <v>168</v>
      </c>
      <c r="B52" s="8" t="s">
        <v>171</v>
      </c>
      <c r="C52" s="59">
        <v>2858.5</v>
      </c>
    </row>
    <row r="53" spans="1:3" ht="168.75" customHeight="1">
      <c r="A53" s="50" t="s">
        <v>129</v>
      </c>
      <c r="B53" s="8" t="s">
        <v>127</v>
      </c>
      <c r="C53" s="59">
        <v>62.8</v>
      </c>
    </row>
    <row r="54" spans="1:7" ht="92.25" customHeight="1">
      <c r="A54" s="47" t="s">
        <v>105</v>
      </c>
      <c r="B54" s="8" t="s">
        <v>106</v>
      </c>
      <c r="C54" s="59">
        <f>C55</f>
        <v>-19618.1</v>
      </c>
      <c r="G54" s="1">
        <v>2</v>
      </c>
    </row>
    <row r="55" spans="1:7" ht="150.75" customHeight="1">
      <c r="A55" s="50" t="s">
        <v>107</v>
      </c>
      <c r="B55" s="8" t="s">
        <v>108</v>
      </c>
      <c r="C55" s="59">
        <f>C57+C58+C56+C59</f>
        <v>-19618.1</v>
      </c>
      <c r="G55" s="1">
        <v>3</v>
      </c>
    </row>
    <row r="56" spans="1:7" ht="244.5" customHeight="1">
      <c r="A56" s="50" t="s">
        <v>169</v>
      </c>
      <c r="B56" s="8" t="s">
        <v>170</v>
      </c>
      <c r="C56" s="59">
        <v>-7316.400000000001</v>
      </c>
      <c r="G56" s="1">
        <v>4</v>
      </c>
    </row>
    <row r="57" spans="1:7" ht="225" customHeight="1">
      <c r="A57" s="50" t="s">
        <v>111</v>
      </c>
      <c r="B57" s="8" t="s">
        <v>109</v>
      </c>
      <c r="C57" s="59">
        <v>-2867.3</v>
      </c>
      <c r="G57" s="1">
        <v>4</v>
      </c>
    </row>
    <row r="58" spans="1:7" ht="319.5" customHeight="1">
      <c r="A58" s="50" t="s">
        <v>110</v>
      </c>
      <c r="B58" s="8" t="s">
        <v>112</v>
      </c>
      <c r="C58" s="59">
        <v>-9431.599999999999</v>
      </c>
      <c r="G58" s="1">
        <v>4</v>
      </c>
    </row>
    <row r="59" spans="1:3" ht="210.75" customHeight="1">
      <c r="A59" s="50" t="s">
        <v>174</v>
      </c>
      <c r="B59" s="8" t="s">
        <v>175</v>
      </c>
      <c r="C59" s="59">
        <v>-2.8</v>
      </c>
    </row>
    <row r="60" spans="1:4" ht="18.75">
      <c r="A60" s="8"/>
      <c r="B60" s="8" t="s">
        <v>12</v>
      </c>
      <c r="C60" s="59">
        <f>C42+C25</f>
        <v>32442044.9</v>
      </c>
      <c r="D60" s="1" t="s">
        <v>158</v>
      </c>
    </row>
    <row r="62" ht="18.75">
      <c r="C62" s="23"/>
    </row>
    <row r="64" ht="18.75">
      <c r="C64" s="23"/>
    </row>
  </sheetData>
  <sheetProtection/>
  <mergeCells count="1">
    <mergeCell ref="A21:C21"/>
  </mergeCells>
  <printOptions/>
  <pageMargins left="1.141732283464567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Normal="85" zoomScaleSheetLayoutView="100" zoomScalePageLayoutView="0" workbookViewId="0" topLeftCell="A13">
      <selection activeCell="F25" sqref="F25"/>
    </sheetView>
  </sheetViews>
  <sheetFormatPr defaultColWidth="9.140625" defaultRowHeight="12.75"/>
  <cols>
    <col min="1" max="1" width="47.00390625" style="1" customWidth="1"/>
    <col min="2" max="2" width="7.421875" style="1" customWidth="1"/>
    <col min="3" max="3" width="11.57421875" style="1" customWidth="1"/>
    <col min="4" max="4" width="14.8515625" style="1" customWidth="1"/>
    <col min="5" max="5" width="3.140625" style="1" customWidth="1"/>
    <col min="6" max="6" width="15.57421875" style="1" bestFit="1" customWidth="1"/>
    <col min="7" max="9" width="9.140625" style="1" customWidth="1"/>
    <col min="10" max="11" width="12.421875" style="1" bestFit="1" customWidth="1"/>
    <col min="12" max="16384" width="9.140625" style="1" customWidth="1"/>
  </cols>
  <sheetData>
    <row r="1" spans="1:2" ht="18.75">
      <c r="A1" s="48" t="s">
        <v>113</v>
      </c>
      <c r="B1" s="48"/>
    </row>
    <row r="2" spans="1:2" ht="18.75">
      <c r="A2" s="48" t="s">
        <v>3</v>
      </c>
      <c r="B2" s="48"/>
    </row>
    <row r="3" spans="1:2" ht="18.75">
      <c r="A3" s="48" t="s">
        <v>98</v>
      </c>
      <c r="B3" s="48"/>
    </row>
    <row r="4" spans="1:2" ht="18.75">
      <c r="A4" s="48" t="s">
        <v>99</v>
      </c>
      <c r="B4" s="48"/>
    </row>
    <row r="5" spans="1:2" ht="18.75">
      <c r="A5" s="48" t="s">
        <v>100</v>
      </c>
      <c r="B5" s="48"/>
    </row>
    <row r="6" spans="1:2" ht="18.75">
      <c r="A6" s="48" t="s">
        <v>101</v>
      </c>
      <c r="B6" s="48"/>
    </row>
    <row r="7" spans="1:2" ht="18.75">
      <c r="A7" s="48" t="s">
        <v>5</v>
      </c>
      <c r="B7" s="48"/>
    </row>
    <row r="8" spans="1:2" ht="18.75">
      <c r="A8" s="48" t="s">
        <v>178</v>
      </c>
      <c r="B8" s="48"/>
    </row>
    <row r="9" spans="1:2" ht="18.75">
      <c r="A9" s="48" t="s">
        <v>75</v>
      </c>
      <c r="B9" s="48"/>
    </row>
    <row r="10" ht="18.75">
      <c r="A10" s="48"/>
    </row>
    <row r="11" ht="18.75">
      <c r="A11" s="49" t="s">
        <v>163</v>
      </c>
    </row>
    <row r="12" spans="1:3" ht="18.75">
      <c r="A12" s="49" t="s">
        <v>3</v>
      </c>
      <c r="C12" s="20"/>
    </row>
    <row r="13" ht="18.75">
      <c r="A13" s="49" t="s">
        <v>102</v>
      </c>
    </row>
    <row r="14" ht="18.75">
      <c r="A14" s="49" t="s">
        <v>162</v>
      </c>
    </row>
    <row r="15" spans="1:3" ht="18.75">
      <c r="A15" s="49" t="s">
        <v>4</v>
      </c>
      <c r="C15" s="20"/>
    </row>
    <row r="16" spans="1:3" ht="18.75">
      <c r="A16" s="49" t="s">
        <v>5</v>
      </c>
      <c r="C16" s="20"/>
    </row>
    <row r="17" ht="18.75">
      <c r="A17" s="49" t="s">
        <v>179</v>
      </c>
    </row>
    <row r="18" ht="23.25" customHeight="1">
      <c r="A18" s="49" t="s">
        <v>75</v>
      </c>
    </row>
    <row r="19" spans="1:5" ht="65.25" customHeight="1">
      <c r="A19" s="61" t="s">
        <v>76</v>
      </c>
      <c r="B19" s="61"/>
      <c r="C19" s="61"/>
      <c r="D19" s="61"/>
      <c r="E19" s="15"/>
    </row>
    <row r="20" spans="4:5" ht="18.75">
      <c r="D20" s="6" t="s">
        <v>6</v>
      </c>
      <c r="E20" s="6"/>
    </row>
    <row r="21" spans="1:5" ht="92.25" customHeight="1">
      <c r="A21" s="65" t="s">
        <v>17</v>
      </c>
      <c r="B21" s="63" t="s">
        <v>1</v>
      </c>
      <c r="C21" s="64"/>
      <c r="D21" s="67" t="s">
        <v>8</v>
      </c>
      <c r="E21" s="16"/>
    </row>
    <row r="22" spans="1:5" ht="18.75" customHeight="1">
      <c r="A22" s="66"/>
      <c r="B22" s="2" t="s">
        <v>13</v>
      </c>
      <c r="C22" s="2" t="s">
        <v>14</v>
      </c>
      <c r="D22" s="68"/>
      <c r="E22" s="19"/>
    </row>
    <row r="23" spans="1:5" ht="15" customHeight="1">
      <c r="A23" s="25">
        <v>1</v>
      </c>
      <c r="B23" s="9">
        <v>2</v>
      </c>
      <c r="C23" s="9">
        <v>3</v>
      </c>
      <c r="D23" s="9">
        <v>4</v>
      </c>
      <c r="E23" s="17"/>
    </row>
    <row r="24" spans="1:5" ht="54.75" customHeight="1">
      <c r="A24" s="24" t="s">
        <v>181</v>
      </c>
      <c r="B24" s="11"/>
      <c r="C24" s="11"/>
      <c r="D24" s="7">
        <f>D25+D27</f>
        <v>32668170.299999997</v>
      </c>
      <c r="E24" s="18"/>
    </row>
    <row r="25" spans="1:6" ht="17.25" customHeight="1">
      <c r="A25" s="24" t="s">
        <v>18</v>
      </c>
      <c r="B25" s="11" t="s">
        <v>23</v>
      </c>
      <c r="C25" s="11" t="s">
        <v>24</v>
      </c>
      <c r="D25" s="7">
        <f>D26</f>
        <v>275712</v>
      </c>
      <c r="E25" s="18"/>
      <c r="F25" s="13"/>
    </row>
    <row r="26" spans="1:5" ht="19.5" customHeight="1">
      <c r="A26" s="24" t="s">
        <v>19</v>
      </c>
      <c r="B26" s="11" t="s">
        <v>23</v>
      </c>
      <c r="C26" s="11">
        <v>13</v>
      </c>
      <c r="D26" s="7">
        <f>Прил8!F26</f>
        <v>275712</v>
      </c>
      <c r="E26" s="18"/>
    </row>
    <row r="27" spans="1:5" ht="19.5" customHeight="1">
      <c r="A27" s="24" t="s">
        <v>20</v>
      </c>
      <c r="B27" s="11" t="s">
        <v>25</v>
      </c>
      <c r="C27" s="11" t="s">
        <v>24</v>
      </c>
      <c r="D27" s="7">
        <f>Прил8!F34</f>
        <v>32392458.299999997</v>
      </c>
      <c r="E27" s="18"/>
    </row>
    <row r="28" spans="1:5" ht="36" customHeight="1">
      <c r="A28" s="24" t="s">
        <v>21</v>
      </c>
      <c r="B28" s="11" t="s">
        <v>25</v>
      </c>
      <c r="C28" s="11" t="s">
        <v>25</v>
      </c>
      <c r="D28" s="7">
        <f>D27</f>
        <v>32392458.299999997</v>
      </c>
      <c r="E28" s="18"/>
    </row>
    <row r="29" spans="1:5" ht="18.75">
      <c r="A29" s="24" t="s">
        <v>22</v>
      </c>
      <c r="B29" s="10"/>
      <c r="C29" s="10"/>
      <c r="D29" s="7">
        <f>D24</f>
        <v>32668170.299999997</v>
      </c>
      <c r="E29" s="1" t="s">
        <v>158</v>
      </c>
    </row>
    <row r="31" ht="18.75">
      <c r="D31" s="23"/>
    </row>
  </sheetData>
  <sheetProtection/>
  <mergeCells count="4">
    <mergeCell ref="A19:D19"/>
    <mergeCell ref="B21:C21"/>
    <mergeCell ref="A21:A22"/>
    <mergeCell ref="D21:D22"/>
  </mergeCells>
  <printOptions/>
  <pageMargins left="1.1811023622047245" right="0.5905511811023623" top="0.7874015748031497" bottom="0.7874015748031497" header="0.15748031496062992" footer="0.15748031496062992"/>
  <pageSetup fitToHeight="36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85" zoomScaleSheetLayoutView="85" workbookViewId="0" topLeftCell="A28">
      <selection activeCell="K24" sqref="K24"/>
    </sheetView>
  </sheetViews>
  <sheetFormatPr defaultColWidth="9.140625" defaultRowHeight="12.75"/>
  <cols>
    <col min="1" max="1" width="34.8515625" style="27" customWidth="1"/>
    <col min="2" max="2" width="3.8515625" style="27" customWidth="1"/>
    <col min="3" max="3" width="4.57421875" style="27" customWidth="1"/>
    <col min="4" max="4" width="17.140625" style="27" customWidth="1"/>
    <col min="5" max="5" width="5.00390625" style="27" customWidth="1"/>
    <col min="6" max="6" width="15.28125" style="27" customWidth="1"/>
    <col min="7" max="7" width="3.7109375" style="27" customWidth="1"/>
    <col min="8" max="8" width="9.7109375" style="27" bestFit="1" customWidth="1"/>
    <col min="9" max="9" width="9.140625" style="27" customWidth="1"/>
    <col min="10" max="11" width="15.421875" style="27" bestFit="1" customWidth="1"/>
    <col min="12" max="12" width="12.421875" style="27" bestFit="1" customWidth="1"/>
    <col min="13" max="16384" width="9.140625" style="27" customWidth="1"/>
  </cols>
  <sheetData>
    <row r="1" spans="1:2" s="1" customFormat="1" ht="18.75">
      <c r="A1" s="48" t="s">
        <v>121</v>
      </c>
      <c r="B1" s="48"/>
    </row>
    <row r="2" spans="1:2" s="1" customFormat="1" ht="18.75">
      <c r="A2" s="48" t="s">
        <v>3</v>
      </c>
      <c r="B2" s="48"/>
    </row>
    <row r="3" spans="1:2" s="1" customFormat="1" ht="18.75">
      <c r="A3" s="48" t="s">
        <v>98</v>
      </c>
      <c r="B3" s="48"/>
    </row>
    <row r="4" spans="1:2" s="1" customFormat="1" ht="18.75">
      <c r="A4" s="48" t="s">
        <v>99</v>
      </c>
      <c r="B4" s="48"/>
    </row>
    <row r="5" spans="1:2" s="1" customFormat="1" ht="18.75">
      <c r="A5" s="48" t="s">
        <v>100</v>
      </c>
      <c r="B5" s="48"/>
    </row>
    <row r="6" spans="1:2" s="1" customFormat="1" ht="18.75">
      <c r="A6" s="48" t="s">
        <v>101</v>
      </c>
      <c r="B6" s="48"/>
    </row>
    <row r="7" spans="1:2" s="1" customFormat="1" ht="18.75">
      <c r="A7" s="48" t="s">
        <v>5</v>
      </c>
      <c r="B7" s="48"/>
    </row>
    <row r="8" spans="1:2" s="1" customFormat="1" ht="18.75">
      <c r="A8" s="48" t="s">
        <v>178</v>
      </c>
      <c r="B8" s="48"/>
    </row>
    <row r="9" spans="1:2" s="1" customFormat="1" ht="18.75">
      <c r="A9" s="48" t="s">
        <v>75</v>
      </c>
      <c r="B9" s="48"/>
    </row>
    <row r="10" ht="10.5" customHeight="1">
      <c r="A10" s="51"/>
    </row>
    <row r="11" s="45" customFormat="1" ht="18" customHeight="1">
      <c r="A11" s="49" t="s">
        <v>164</v>
      </c>
    </row>
    <row r="12" spans="1:3" s="45" customFormat="1" ht="18.75">
      <c r="A12" s="49" t="s">
        <v>3</v>
      </c>
      <c r="C12" s="44"/>
    </row>
    <row r="13" s="1" customFormat="1" ht="18.75">
      <c r="A13" s="49" t="s">
        <v>102</v>
      </c>
    </row>
    <row r="14" s="1" customFormat="1" ht="18.75">
      <c r="A14" s="49" t="s">
        <v>162</v>
      </c>
    </row>
    <row r="15" spans="1:3" s="45" customFormat="1" ht="18.75">
      <c r="A15" s="49" t="s">
        <v>4</v>
      </c>
      <c r="C15" s="44"/>
    </row>
    <row r="16" spans="1:3" s="45" customFormat="1" ht="18.75">
      <c r="A16" s="49" t="s">
        <v>5</v>
      </c>
      <c r="C16" s="44"/>
    </row>
    <row r="17" s="45" customFormat="1" ht="18.75">
      <c r="A17" s="49" t="s">
        <v>179</v>
      </c>
    </row>
    <row r="18" s="45" customFormat="1" ht="25.5" customHeight="1">
      <c r="A18" s="49" t="s">
        <v>75</v>
      </c>
    </row>
    <row r="19" spans="1:7" ht="93" customHeight="1">
      <c r="A19" s="69" t="s">
        <v>77</v>
      </c>
      <c r="B19" s="69"/>
      <c r="C19" s="69"/>
      <c r="D19" s="69"/>
      <c r="E19" s="69"/>
      <c r="F19" s="69"/>
      <c r="G19" s="28"/>
    </row>
    <row r="20" spans="6:7" ht="18.75" customHeight="1">
      <c r="F20" s="29" t="s">
        <v>6</v>
      </c>
      <c r="G20" s="29"/>
    </row>
    <row r="21" spans="1:7" ht="55.5" customHeight="1">
      <c r="A21" s="70" t="s">
        <v>17</v>
      </c>
      <c r="B21" s="70" t="s">
        <v>1</v>
      </c>
      <c r="C21" s="70"/>
      <c r="D21" s="70"/>
      <c r="E21" s="70"/>
      <c r="F21" s="71" t="s">
        <v>8</v>
      </c>
      <c r="G21" s="30"/>
    </row>
    <row r="22" spans="1:7" ht="21" customHeight="1">
      <c r="A22" s="70"/>
      <c r="B22" s="31" t="s">
        <v>13</v>
      </c>
      <c r="C22" s="31" t="s">
        <v>14</v>
      </c>
      <c r="D22" s="31" t="s">
        <v>15</v>
      </c>
      <c r="E22" s="31" t="s">
        <v>16</v>
      </c>
      <c r="F22" s="72"/>
      <c r="G22" s="32"/>
    </row>
    <row r="23" spans="1:7" ht="15" customHeight="1">
      <c r="A23" s="33">
        <v>1</v>
      </c>
      <c r="B23" s="33">
        <v>2</v>
      </c>
      <c r="C23" s="33">
        <v>3</v>
      </c>
      <c r="D23" s="33">
        <v>4</v>
      </c>
      <c r="E23" s="33">
        <v>5</v>
      </c>
      <c r="F23" s="33">
        <v>6</v>
      </c>
      <c r="G23" s="34"/>
    </row>
    <row r="24" spans="1:7" ht="75.75" customHeight="1">
      <c r="A24" s="26" t="s">
        <v>181</v>
      </c>
      <c r="B24" s="22"/>
      <c r="C24" s="22"/>
      <c r="D24" s="22"/>
      <c r="E24" s="22"/>
      <c r="F24" s="21">
        <f>F25+F34</f>
        <v>32668170.299999997</v>
      </c>
      <c r="G24" s="35"/>
    </row>
    <row r="25" spans="1:7" ht="36.75" customHeight="1">
      <c r="A25" s="26" t="s">
        <v>18</v>
      </c>
      <c r="B25" s="22" t="s">
        <v>23</v>
      </c>
      <c r="C25" s="22" t="s">
        <v>24</v>
      </c>
      <c r="D25" s="22"/>
      <c r="E25" s="22"/>
      <c r="F25" s="21">
        <f>F26</f>
        <v>275712</v>
      </c>
      <c r="G25" s="35"/>
    </row>
    <row r="26" spans="1:7" ht="37.5" customHeight="1">
      <c r="A26" s="26" t="s">
        <v>19</v>
      </c>
      <c r="B26" s="22" t="s">
        <v>23</v>
      </c>
      <c r="C26" s="22">
        <v>13</v>
      </c>
      <c r="D26" s="22"/>
      <c r="E26" s="22"/>
      <c r="F26" s="21">
        <f>F28</f>
        <v>275712</v>
      </c>
      <c r="G26" s="35"/>
    </row>
    <row r="27" spans="1:7" ht="72.75" customHeight="1">
      <c r="A27" s="26" t="s">
        <v>43</v>
      </c>
      <c r="B27" s="11" t="s">
        <v>23</v>
      </c>
      <c r="C27" s="11">
        <v>13</v>
      </c>
      <c r="D27" s="11" t="s">
        <v>50</v>
      </c>
      <c r="E27" s="22"/>
      <c r="F27" s="21">
        <f>F28</f>
        <v>275712</v>
      </c>
      <c r="G27" s="35"/>
    </row>
    <row r="28" spans="1:7" ht="93.75" customHeight="1">
      <c r="A28" s="4" t="s">
        <v>94</v>
      </c>
      <c r="B28" s="11" t="s">
        <v>23</v>
      </c>
      <c r="C28" s="11">
        <v>13</v>
      </c>
      <c r="D28" s="11" t="s">
        <v>87</v>
      </c>
      <c r="E28" s="11"/>
      <c r="F28" s="21">
        <f>F30</f>
        <v>275712</v>
      </c>
      <c r="G28" s="35"/>
    </row>
    <row r="29" spans="1:7" ht="93" customHeight="1">
      <c r="A29" s="4" t="s">
        <v>89</v>
      </c>
      <c r="B29" s="11" t="s">
        <v>23</v>
      </c>
      <c r="C29" s="11">
        <v>13</v>
      </c>
      <c r="D29" s="11" t="s">
        <v>88</v>
      </c>
      <c r="E29" s="11"/>
      <c r="F29" s="21">
        <f>F30</f>
        <v>275712</v>
      </c>
      <c r="G29" s="35"/>
    </row>
    <row r="30" spans="1:7" ht="93" customHeight="1">
      <c r="A30" s="26" t="s">
        <v>45</v>
      </c>
      <c r="B30" s="22" t="s">
        <v>23</v>
      </c>
      <c r="C30" s="22">
        <v>13</v>
      </c>
      <c r="D30" s="11" t="s">
        <v>90</v>
      </c>
      <c r="E30" s="11"/>
      <c r="F30" s="21">
        <f>F31+F32+F33</f>
        <v>275712</v>
      </c>
      <c r="G30" s="35"/>
    </row>
    <row r="31" spans="1:7" ht="184.5" customHeight="1">
      <c r="A31" s="38" t="s">
        <v>33</v>
      </c>
      <c r="B31" s="39" t="s">
        <v>23</v>
      </c>
      <c r="C31" s="39">
        <v>13</v>
      </c>
      <c r="D31" s="11" t="s">
        <v>90</v>
      </c>
      <c r="E31" s="39" t="s">
        <v>32</v>
      </c>
      <c r="F31" s="40">
        <v>227417.3</v>
      </c>
      <c r="G31" s="35"/>
    </row>
    <row r="32" spans="1:11" ht="75.75" customHeight="1">
      <c r="A32" s="38" t="s">
        <v>49</v>
      </c>
      <c r="B32" s="39" t="s">
        <v>23</v>
      </c>
      <c r="C32" s="39">
        <v>13</v>
      </c>
      <c r="D32" s="11" t="s">
        <v>90</v>
      </c>
      <c r="E32" s="39">
        <v>200</v>
      </c>
      <c r="F32" s="40">
        <v>47834.7</v>
      </c>
      <c r="G32" s="35"/>
      <c r="K32" s="41">
        <f>F30+F43</f>
        <v>31764689.9</v>
      </c>
    </row>
    <row r="33" spans="1:11" ht="37.5" customHeight="1">
      <c r="A33" s="38" t="s">
        <v>34</v>
      </c>
      <c r="B33" s="39" t="s">
        <v>23</v>
      </c>
      <c r="C33" s="39">
        <v>13</v>
      </c>
      <c r="D33" s="11" t="s">
        <v>90</v>
      </c>
      <c r="E33" s="39">
        <v>800</v>
      </c>
      <c r="F33" s="40">
        <v>460</v>
      </c>
      <c r="G33" s="35"/>
      <c r="K33" s="41">
        <f>K32-15641930.3</f>
        <v>16122759.599999998</v>
      </c>
    </row>
    <row r="34" spans="1:7" ht="18" customHeight="1">
      <c r="A34" s="26" t="s">
        <v>20</v>
      </c>
      <c r="B34" s="22" t="s">
        <v>25</v>
      </c>
      <c r="C34" s="22" t="s">
        <v>24</v>
      </c>
      <c r="D34" s="22"/>
      <c r="E34" s="22"/>
      <c r="F34" s="21">
        <f>F35</f>
        <v>32392458.299999997</v>
      </c>
      <c r="G34" s="35"/>
    </row>
    <row r="35" spans="1:7" ht="37.5">
      <c r="A35" s="26" t="s">
        <v>21</v>
      </c>
      <c r="B35" s="22" t="s">
        <v>25</v>
      </c>
      <c r="C35" s="22" t="s">
        <v>25</v>
      </c>
      <c r="D35" s="22"/>
      <c r="E35" s="22"/>
      <c r="F35" s="21">
        <f>F36+F54</f>
        <v>32392458.299999997</v>
      </c>
      <c r="G35" s="35"/>
    </row>
    <row r="36" spans="1:7" ht="73.5" customHeight="1">
      <c r="A36" s="26" t="s">
        <v>44</v>
      </c>
      <c r="B36" s="22" t="s">
        <v>25</v>
      </c>
      <c r="C36" s="22" t="s">
        <v>25</v>
      </c>
      <c r="D36" s="11" t="s">
        <v>50</v>
      </c>
      <c r="E36" s="22"/>
      <c r="F36" s="21">
        <f>F41+F37</f>
        <v>31842461.099999998</v>
      </c>
      <c r="G36" s="35"/>
    </row>
    <row r="37" spans="1:7" ht="73.5" customHeight="1">
      <c r="A37" s="4" t="s">
        <v>159</v>
      </c>
      <c r="B37" s="22" t="s">
        <v>25</v>
      </c>
      <c r="C37" s="22" t="s">
        <v>25</v>
      </c>
      <c r="D37" s="11" t="s">
        <v>116</v>
      </c>
      <c r="E37" s="11"/>
      <c r="F37" s="37">
        <f>F38</f>
        <v>54000</v>
      </c>
      <c r="G37" s="35"/>
    </row>
    <row r="38" spans="1:7" ht="74.25" customHeight="1">
      <c r="A38" s="4" t="s">
        <v>160</v>
      </c>
      <c r="B38" s="22" t="s">
        <v>25</v>
      </c>
      <c r="C38" s="22" t="s">
        <v>25</v>
      </c>
      <c r="D38" s="11" t="s">
        <v>117</v>
      </c>
      <c r="E38" s="11"/>
      <c r="F38" s="37">
        <f>F39</f>
        <v>54000</v>
      </c>
      <c r="G38" s="35"/>
    </row>
    <row r="39" spans="1:7" ht="92.25" customHeight="1">
      <c r="A39" s="4" t="s">
        <v>119</v>
      </c>
      <c r="B39" s="22" t="s">
        <v>25</v>
      </c>
      <c r="C39" s="22" t="s">
        <v>25</v>
      </c>
      <c r="D39" s="11" t="s">
        <v>118</v>
      </c>
      <c r="E39" s="11"/>
      <c r="F39" s="37">
        <f>F40</f>
        <v>54000</v>
      </c>
      <c r="G39" s="35"/>
    </row>
    <row r="40" spans="1:7" ht="21" customHeight="1">
      <c r="A40" s="4" t="s">
        <v>120</v>
      </c>
      <c r="B40" s="22" t="s">
        <v>25</v>
      </c>
      <c r="C40" s="22" t="s">
        <v>25</v>
      </c>
      <c r="D40" s="11" t="s">
        <v>118</v>
      </c>
      <c r="E40" s="11" t="s">
        <v>42</v>
      </c>
      <c r="F40" s="37">
        <v>54000</v>
      </c>
      <c r="G40" s="35"/>
    </row>
    <row r="41" spans="1:7" ht="91.5" customHeight="1">
      <c r="A41" s="4" t="s">
        <v>94</v>
      </c>
      <c r="B41" s="11" t="s">
        <v>25</v>
      </c>
      <c r="C41" s="11" t="s">
        <v>25</v>
      </c>
      <c r="D41" s="11" t="s">
        <v>87</v>
      </c>
      <c r="E41" s="22"/>
      <c r="F41" s="37">
        <f>F42+F51</f>
        <v>31788461.099999998</v>
      </c>
      <c r="G41" s="35"/>
    </row>
    <row r="42" spans="1:7" ht="92.25" customHeight="1">
      <c r="A42" s="4" t="s">
        <v>89</v>
      </c>
      <c r="B42" s="11" t="s">
        <v>25</v>
      </c>
      <c r="C42" s="11" t="s">
        <v>25</v>
      </c>
      <c r="D42" s="11" t="s">
        <v>88</v>
      </c>
      <c r="E42" s="22"/>
      <c r="F42" s="37">
        <f>F43+F50+F46</f>
        <v>31553060.4</v>
      </c>
      <c r="G42" s="35"/>
    </row>
    <row r="43" spans="1:10" ht="92.25" customHeight="1">
      <c r="A43" s="26" t="s">
        <v>45</v>
      </c>
      <c r="B43" s="22" t="s">
        <v>25</v>
      </c>
      <c r="C43" s="22" t="s">
        <v>25</v>
      </c>
      <c r="D43" s="11" t="s">
        <v>90</v>
      </c>
      <c r="E43" s="22"/>
      <c r="F43" s="37">
        <f>F44+F45</f>
        <v>31488977.9</v>
      </c>
      <c r="G43" s="35"/>
      <c r="J43" s="41"/>
    </row>
    <row r="44" spans="1:7" ht="36" customHeight="1">
      <c r="A44" s="4" t="s">
        <v>39</v>
      </c>
      <c r="B44" s="22" t="s">
        <v>25</v>
      </c>
      <c r="C44" s="22" t="s">
        <v>25</v>
      </c>
      <c r="D44" s="11" t="s">
        <v>90</v>
      </c>
      <c r="E44" s="22" t="s">
        <v>40</v>
      </c>
      <c r="F44" s="37">
        <v>31038977.9</v>
      </c>
      <c r="G44" s="35"/>
    </row>
    <row r="45" spans="1:7" ht="19.5" customHeight="1">
      <c r="A45" s="4" t="s">
        <v>41</v>
      </c>
      <c r="B45" s="22" t="s">
        <v>25</v>
      </c>
      <c r="C45" s="22" t="s">
        <v>25</v>
      </c>
      <c r="D45" s="11" t="s">
        <v>90</v>
      </c>
      <c r="E45" s="22" t="s">
        <v>42</v>
      </c>
      <c r="F45" s="37">
        <v>450000</v>
      </c>
      <c r="G45" s="35"/>
    </row>
    <row r="46" spans="1:7" ht="149.25" customHeight="1">
      <c r="A46" s="4" t="s">
        <v>114</v>
      </c>
      <c r="B46" s="22" t="s">
        <v>25</v>
      </c>
      <c r="C46" s="22" t="s">
        <v>25</v>
      </c>
      <c r="D46" s="11" t="s">
        <v>115</v>
      </c>
      <c r="E46" s="22"/>
      <c r="F46" s="37">
        <f>F47+F48</f>
        <v>44863.6</v>
      </c>
      <c r="G46" s="35"/>
    </row>
    <row r="47" spans="1:7" ht="36.75" customHeight="1">
      <c r="A47" s="4" t="s">
        <v>39</v>
      </c>
      <c r="B47" s="22" t="s">
        <v>25</v>
      </c>
      <c r="C47" s="22" t="s">
        <v>25</v>
      </c>
      <c r="D47" s="11" t="s">
        <v>115</v>
      </c>
      <c r="E47" s="22" t="s">
        <v>40</v>
      </c>
      <c r="F47" s="37">
        <v>40795.5</v>
      </c>
      <c r="G47" s="35"/>
    </row>
    <row r="48" spans="1:7" ht="19.5" customHeight="1">
      <c r="A48" s="4" t="s">
        <v>41</v>
      </c>
      <c r="B48" s="22" t="s">
        <v>25</v>
      </c>
      <c r="C48" s="22" t="s">
        <v>25</v>
      </c>
      <c r="D48" s="11" t="s">
        <v>115</v>
      </c>
      <c r="E48" s="22" t="s">
        <v>42</v>
      </c>
      <c r="F48" s="37">
        <v>4068.1</v>
      </c>
      <c r="G48" s="35"/>
    </row>
    <row r="49" spans="1:7" ht="90.75" customHeight="1">
      <c r="A49" s="4" t="s">
        <v>74</v>
      </c>
      <c r="B49" s="22" t="s">
        <v>25</v>
      </c>
      <c r="C49" s="22" t="s">
        <v>25</v>
      </c>
      <c r="D49" s="11" t="s">
        <v>91</v>
      </c>
      <c r="E49" s="22"/>
      <c r="F49" s="37">
        <f>F50</f>
        <v>19218.9</v>
      </c>
      <c r="G49" s="35"/>
    </row>
    <row r="50" spans="1:7" ht="36" customHeight="1">
      <c r="A50" s="4" t="s">
        <v>39</v>
      </c>
      <c r="B50" s="22" t="s">
        <v>25</v>
      </c>
      <c r="C50" s="22" t="s">
        <v>25</v>
      </c>
      <c r="D50" s="11" t="s">
        <v>91</v>
      </c>
      <c r="E50" s="22" t="s">
        <v>40</v>
      </c>
      <c r="F50" s="37">
        <v>19218.9</v>
      </c>
      <c r="G50" s="35"/>
    </row>
    <row r="51" spans="1:7" ht="204.75" customHeight="1">
      <c r="A51" s="4" t="s">
        <v>78</v>
      </c>
      <c r="B51" s="22" t="s">
        <v>25</v>
      </c>
      <c r="C51" s="22" t="s">
        <v>25</v>
      </c>
      <c r="D51" s="11" t="s">
        <v>93</v>
      </c>
      <c r="E51" s="22"/>
      <c r="F51" s="37">
        <f>F52</f>
        <v>235400.7</v>
      </c>
      <c r="G51" s="35"/>
    </row>
    <row r="52" spans="1:7" ht="205.5" customHeight="1">
      <c r="A52" s="4" t="s">
        <v>79</v>
      </c>
      <c r="B52" s="22" t="s">
        <v>25</v>
      </c>
      <c r="C52" s="22" t="s">
        <v>25</v>
      </c>
      <c r="D52" s="11" t="s">
        <v>92</v>
      </c>
      <c r="E52" s="22"/>
      <c r="F52" s="37">
        <f>F53</f>
        <v>235400.7</v>
      </c>
      <c r="G52" s="35"/>
    </row>
    <row r="53" spans="1:7" ht="36" customHeight="1">
      <c r="A53" s="4" t="s">
        <v>80</v>
      </c>
      <c r="B53" s="22" t="s">
        <v>25</v>
      </c>
      <c r="C53" s="22" t="s">
        <v>25</v>
      </c>
      <c r="D53" s="11" t="s">
        <v>92</v>
      </c>
      <c r="E53" s="11" t="s">
        <v>40</v>
      </c>
      <c r="F53" s="37">
        <v>235400.7</v>
      </c>
      <c r="G53" s="35"/>
    </row>
    <row r="54" spans="1:7" ht="108" customHeight="1">
      <c r="A54" s="4" t="s">
        <v>46</v>
      </c>
      <c r="B54" s="22" t="s">
        <v>25</v>
      </c>
      <c r="C54" s="22" t="s">
        <v>25</v>
      </c>
      <c r="D54" s="11" t="s">
        <v>51</v>
      </c>
      <c r="E54" s="22"/>
      <c r="F54" s="37">
        <f>F55</f>
        <v>549997.2</v>
      </c>
      <c r="G54" s="35"/>
    </row>
    <row r="55" spans="1:7" ht="54" customHeight="1">
      <c r="A55" s="4" t="s">
        <v>47</v>
      </c>
      <c r="B55" s="22" t="s">
        <v>25</v>
      </c>
      <c r="C55" s="22" t="s">
        <v>25</v>
      </c>
      <c r="D55" s="11" t="s">
        <v>52</v>
      </c>
      <c r="E55" s="22"/>
      <c r="F55" s="37">
        <f>F56</f>
        <v>549997.2</v>
      </c>
      <c r="G55" s="35"/>
    </row>
    <row r="56" spans="1:7" ht="276" customHeight="1">
      <c r="A56" s="4" t="s">
        <v>48</v>
      </c>
      <c r="B56" s="22" t="s">
        <v>25</v>
      </c>
      <c r="C56" s="22" t="s">
        <v>25</v>
      </c>
      <c r="D56" s="11" t="s">
        <v>53</v>
      </c>
      <c r="E56" s="22"/>
      <c r="F56" s="37">
        <f>F57</f>
        <v>549997.2</v>
      </c>
      <c r="G56" s="35"/>
    </row>
    <row r="57" spans="1:7" ht="37.5" customHeight="1">
      <c r="A57" s="4" t="s">
        <v>39</v>
      </c>
      <c r="B57" s="22" t="s">
        <v>25</v>
      </c>
      <c r="C57" s="22" t="s">
        <v>25</v>
      </c>
      <c r="D57" s="11" t="s">
        <v>53</v>
      </c>
      <c r="E57" s="22" t="s">
        <v>40</v>
      </c>
      <c r="F57" s="21">
        <v>549997.2</v>
      </c>
      <c r="G57" s="35"/>
    </row>
    <row r="58" spans="1:7" ht="18.75">
      <c r="A58" s="26" t="s">
        <v>22</v>
      </c>
      <c r="B58" s="36"/>
      <c r="C58" s="36"/>
      <c r="D58" s="36"/>
      <c r="E58" s="36"/>
      <c r="F58" s="21">
        <f>F24</f>
        <v>32668170.299999997</v>
      </c>
      <c r="G58" s="1" t="s">
        <v>158</v>
      </c>
    </row>
  </sheetData>
  <sheetProtection/>
  <mergeCells count="4">
    <mergeCell ref="A19:F19"/>
    <mergeCell ref="A21:A22"/>
    <mergeCell ref="B21:E21"/>
    <mergeCell ref="F21:F22"/>
  </mergeCells>
  <printOptions/>
  <pageMargins left="1.1811023622047245" right="0.5905511811023623" top="0.7874015748031497" bottom="0.7874015748031497" header="0.15748031496062992" footer="0.15748031496062992"/>
  <pageSetup firstPageNumber="1" useFirstPageNumber="1" fitToHeight="36" horizontalDpi="600" verticalDpi="600" orientation="portrait" paperSize="9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16">
      <selection activeCell="F21" sqref="F21"/>
    </sheetView>
  </sheetViews>
  <sheetFormatPr defaultColWidth="9.140625" defaultRowHeight="12.75"/>
  <cols>
    <col min="1" max="1" width="39.421875" style="1" customWidth="1"/>
    <col min="2" max="2" width="29.28125" style="1" customWidth="1"/>
    <col min="3" max="3" width="13.140625" style="1" customWidth="1"/>
    <col min="4" max="4" width="2.7109375" style="1" customWidth="1"/>
    <col min="5" max="5" width="21.57421875" style="1" customWidth="1"/>
    <col min="6" max="6" width="12.28125" style="1" bestFit="1" customWidth="1"/>
    <col min="7" max="16384" width="9.140625" style="1" customWidth="1"/>
  </cols>
  <sheetData>
    <row r="1" spans="1:2" ht="18.75">
      <c r="A1" s="48" t="s">
        <v>81</v>
      </c>
      <c r="B1" s="48"/>
    </row>
    <row r="2" spans="1:2" ht="18.75">
      <c r="A2" s="48" t="s">
        <v>3</v>
      </c>
      <c r="B2" s="48"/>
    </row>
    <row r="3" spans="1:2" ht="18.75">
      <c r="A3" s="48" t="s">
        <v>98</v>
      </c>
      <c r="B3" s="48"/>
    </row>
    <row r="4" spans="1:2" ht="18.75">
      <c r="A4" s="48" t="s">
        <v>99</v>
      </c>
      <c r="B4" s="48"/>
    </row>
    <row r="5" spans="1:2" ht="18.75">
      <c r="A5" s="48" t="s">
        <v>100</v>
      </c>
      <c r="B5" s="48"/>
    </row>
    <row r="6" spans="1:2" ht="18.75">
      <c r="A6" s="48" t="s">
        <v>101</v>
      </c>
      <c r="B6" s="48"/>
    </row>
    <row r="7" spans="1:2" ht="18.75">
      <c r="A7" s="48" t="s">
        <v>5</v>
      </c>
      <c r="B7" s="48"/>
    </row>
    <row r="8" spans="1:2" ht="18.75">
      <c r="A8" s="48" t="s">
        <v>178</v>
      </c>
      <c r="B8" s="48"/>
    </row>
    <row r="9" spans="1:2" ht="18.75">
      <c r="A9" s="48" t="s">
        <v>75</v>
      </c>
      <c r="B9" s="48"/>
    </row>
    <row r="10" ht="18.75">
      <c r="A10" s="48"/>
    </row>
    <row r="11" s="45" customFormat="1" ht="18.75">
      <c r="A11" s="49" t="s">
        <v>165</v>
      </c>
    </row>
    <row r="12" spans="1:3" s="45" customFormat="1" ht="18.75">
      <c r="A12" s="49" t="s">
        <v>3</v>
      </c>
      <c r="C12" s="44"/>
    </row>
    <row r="13" ht="18.75">
      <c r="A13" s="49" t="s">
        <v>102</v>
      </c>
    </row>
    <row r="14" ht="18.75">
      <c r="A14" s="49" t="s">
        <v>162</v>
      </c>
    </row>
    <row r="15" spans="1:3" s="45" customFormat="1" ht="18.75">
      <c r="A15" s="49" t="s">
        <v>4</v>
      </c>
      <c r="C15" s="44"/>
    </row>
    <row r="16" spans="1:3" s="45" customFormat="1" ht="18.75">
      <c r="A16" s="49" t="s">
        <v>5</v>
      </c>
      <c r="C16" s="44"/>
    </row>
    <row r="17" s="45" customFormat="1" ht="18.75">
      <c r="A17" s="49" t="s">
        <v>179</v>
      </c>
    </row>
    <row r="18" s="45" customFormat="1" ht="25.5" customHeight="1">
      <c r="A18" s="49" t="s">
        <v>75</v>
      </c>
    </row>
    <row r="19" spans="1:3" ht="111.75" customHeight="1">
      <c r="A19" s="61" t="s">
        <v>182</v>
      </c>
      <c r="B19" s="61"/>
      <c r="C19" s="61"/>
    </row>
    <row r="20" ht="18.75">
      <c r="C20" s="6" t="s">
        <v>6</v>
      </c>
    </row>
    <row r="21" spans="1:3" ht="32.25" customHeight="1">
      <c r="A21" s="74" t="s">
        <v>0</v>
      </c>
      <c r="B21" s="74"/>
      <c r="C21" s="2" t="s">
        <v>8</v>
      </c>
    </row>
    <row r="22" spans="1:3" ht="16.5" customHeight="1">
      <c r="A22" s="75">
        <v>1</v>
      </c>
      <c r="B22" s="75"/>
      <c r="C22" s="3">
        <v>2</v>
      </c>
    </row>
    <row r="23" spans="1:6" ht="24.75" customHeight="1">
      <c r="A23" s="73" t="s">
        <v>95</v>
      </c>
      <c r="B23" s="73"/>
      <c r="C23" s="12">
        <f>C25+C27</f>
        <v>508068.1</v>
      </c>
      <c r="E23" s="23"/>
      <c r="F23" s="23"/>
    </row>
    <row r="24" spans="1:3" ht="18.75">
      <c r="A24" s="73" t="s">
        <v>26</v>
      </c>
      <c r="B24" s="73"/>
      <c r="C24" s="7"/>
    </row>
    <row r="25" spans="1:8" ht="39" customHeight="1">
      <c r="A25" s="73" t="s">
        <v>96</v>
      </c>
      <c r="B25" s="73"/>
      <c r="C25" s="7">
        <f>C26</f>
        <v>454068.1</v>
      </c>
      <c r="H25" s="23"/>
    </row>
    <row r="26" spans="1:3" ht="112.5" customHeight="1">
      <c r="A26" s="73" t="s">
        <v>97</v>
      </c>
      <c r="B26" s="73"/>
      <c r="C26" s="7">
        <f>Прил8!F48+Прил8!F45</f>
        <v>454068.1</v>
      </c>
    </row>
    <row r="27" spans="1:3" ht="18.75">
      <c r="A27" s="73" t="s">
        <v>166</v>
      </c>
      <c r="B27" s="73"/>
      <c r="C27" s="7">
        <f>C28</f>
        <v>54000</v>
      </c>
    </row>
    <row r="28" spans="1:4" ht="39" customHeight="1">
      <c r="A28" s="73" t="s">
        <v>122</v>
      </c>
      <c r="B28" s="73"/>
      <c r="C28" s="7">
        <f>Прил8!F37</f>
        <v>54000</v>
      </c>
      <c r="D28" s="1" t="s">
        <v>158</v>
      </c>
    </row>
  </sheetData>
  <sheetProtection/>
  <mergeCells count="9">
    <mergeCell ref="A27:B27"/>
    <mergeCell ref="A28:B28"/>
    <mergeCell ref="A26:B26"/>
    <mergeCell ref="A19:C19"/>
    <mergeCell ref="A21:B21"/>
    <mergeCell ref="A22:B22"/>
    <mergeCell ref="A23:B23"/>
    <mergeCell ref="A24:B24"/>
    <mergeCell ref="A25:B25"/>
  </mergeCells>
  <printOptions/>
  <pageMargins left="1.141732283464567" right="0.5905511811023623" top="0.7874015748031497" bottom="0.7874015748031497" header="0.15748031496062992" footer="0.15748031496062992"/>
  <pageSetup horizontalDpi="600" verticalDpi="600" orientation="portrait" paperSize="9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28">
      <selection activeCell="I25" sqref="I25"/>
    </sheetView>
  </sheetViews>
  <sheetFormatPr defaultColWidth="9.140625" defaultRowHeight="12.75"/>
  <cols>
    <col min="1" max="1" width="32.7109375" style="55" customWidth="1"/>
    <col min="2" max="2" width="32.8515625" style="55" customWidth="1"/>
    <col min="3" max="3" width="16.28125" style="55" customWidth="1"/>
    <col min="4" max="4" width="2.421875" style="55" customWidth="1"/>
    <col min="5" max="5" width="9.140625" style="55" customWidth="1"/>
    <col min="6" max="6" width="13.421875" style="55" bestFit="1" customWidth="1"/>
    <col min="7" max="7" width="9.140625" style="55" customWidth="1"/>
    <col min="8" max="8" width="9.57421875" style="55" bestFit="1" customWidth="1"/>
    <col min="9" max="9" width="12.28125" style="55" bestFit="1" customWidth="1"/>
    <col min="10" max="16384" width="9.140625" style="55" customWidth="1"/>
  </cols>
  <sheetData>
    <row r="1" spans="1:3" s="1" customFormat="1" ht="18.75">
      <c r="A1" s="48" t="s">
        <v>82</v>
      </c>
      <c r="C1" s="52"/>
    </row>
    <row r="2" spans="1:3" s="1" customFormat="1" ht="18.75">
      <c r="A2" s="48" t="s">
        <v>3</v>
      </c>
      <c r="C2" s="52"/>
    </row>
    <row r="3" spans="1:2" s="1" customFormat="1" ht="18.75">
      <c r="A3" s="48" t="s">
        <v>98</v>
      </c>
      <c r="B3" s="48"/>
    </row>
    <row r="4" spans="1:2" s="1" customFormat="1" ht="18.75">
      <c r="A4" s="48" t="s">
        <v>99</v>
      </c>
      <c r="B4" s="48"/>
    </row>
    <row r="5" spans="1:2" s="1" customFormat="1" ht="18.75">
      <c r="A5" s="48" t="s">
        <v>100</v>
      </c>
      <c r="B5" s="48"/>
    </row>
    <row r="6" spans="1:2" s="1" customFormat="1" ht="18.75">
      <c r="A6" s="48" t="s">
        <v>101</v>
      </c>
      <c r="B6" s="48"/>
    </row>
    <row r="7" spans="1:2" s="1" customFormat="1" ht="18.75">
      <c r="A7" s="48" t="s">
        <v>5</v>
      </c>
      <c r="B7" s="48"/>
    </row>
    <row r="8" spans="1:2" s="1" customFormat="1" ht="18.75">
      <c r="A8" s="48" t="s">
        <v>178</v>
      </c>
      <c r="B8" s="48"/>
    </row>
    <row r="9" spans="1:2" s="1" customFormat="1" ht="18.75">
      <c r="A9" s="48" t="s">
        <v>75</v>
      </c>
      <c r="B9" s="48"/>
    </row>
    <row r="10" spans="1:2" s="1" customFormat="1" ht="18.75">
      <c r="A10" s="48"/>
      <c r="B10" s="48"/>
    </row>
    <row r="11" s="45" customFormat="1" ht="18.75">
      <c r="A11" s="49" t="s">
        <v>167</v>
      </c>
    </row>
    <row r="12" spans="1:3" s="45" customFormat="1" ht="18.75">
      <c r="A12" s="49" t="s">
        <v>3</v>
      </c>
      <c r="C12" s="44"/>
    </row>
    <row r="13" s="1" customFormat="1" ht="18.75">
      <c r="A13" s="49" t="s">
        <v>102</v>
      </c>
    </row>
    <row r="14" s="1" customFormat="1" ht="18.75">
      <c r="A14" s="49" t="s">
        <v>162</v>
      </c>
    </row>
    <row r="15" spans="1:3" s="45" customFormat="1" ht="18.75">
      <c r="A15" s="49" t="s">
        <v>4</v>
      </c>
      <c r="C15" s="44"/>
    </row>
    <row r="16" spans="1:3" s="45" customFormat="1" ht="18.75">
      <c r="A16" s="49" t="s">
        <v>5</v>
      </c>
      <c r="C16" s="44"/>
    </row>
    <row r="17" s="45" customFormat="1" ht="18.75">
      <c r="A17" s="49" t="s">
        <v>179</v>
      </c>
    </row>
    <row r="18" s="45" customFormat="1" ht="25.5" customHeight="1">
      <c r="A18" s="49" t="s">
        <v>75</v>
      </c>
    </row>
    <row r="19" spans="1:3" s="1" customFormat="1" ht="18.75">
      <c r="A19" s="53"/>
      <c r="C19" s="54"/>
    </row>
    <row r="20" s="1" customFormat="1" ht="15" customHeight="1"/>
    <row r="21" spans="1:3" ht="81" customHeight="1">
      <c r="A21" s="76" t="s">
        <v>183</v>
      </c>
      <c r="B21" s="76"/>
      <c r="C21" s="76"/>
    </row>
    <row r="22" ht="18.75">
      <c r="C22" s="6" t="s">
        <v>6</v>
      </c>
    </row>
    <row r="23" spans="1:3" ht="56.25">
      <c r="A23" s="2" t="s">
        <v>1</v>
      </c>
      <c r="B23" s="2" t="s">
        <v>0</v>
      </c>
      <c r="C23" s="2" t="s">
        <v>136</v>
      </c>
    </row>
    <row r="24" spans="1:3" ht="18.75">
      <c r="A24" s="5">
        <v>1</v>
      </c>
      <c r="B24" s="5">
        <v>2</v>
      </c>
      <c r="C24" s="5">
        <v>3</v>
      </c>
    </row>
    <row r="25" spans="1:8" ht="75.75" customHeight="1">
      <c r="A25" s="5" t="s">
        <v>137</v>
      </c>
      <c r="B25" s="8" t="s">
        <v>181</v>
      </c>
      <c r="C25" s="7">
        <f>C26</f>
        <v>226125.3999999985</v>
      </c>
      <c r="F25" s="56"/>
      <c r="H25" s="56"/>
    </row>
    <row r="26" spans="1:3" ht="57.75" customHeight="1">
      <c r="A26" s="5" t="s">
        <v>138</v>
      </c>
      <c r="B26" s="4" t="s">
        <v>139</v>
      </c>
      <c r="C26" s="7">
        <f>C27</f>
        <v>226125.3999999985</v>
      </c>
    </row>
    <row r="27" spans="1:3" ht="57" customHeight="1">
      <c r="A27" s="5" t="s">
        <v>140</v>
      </c>
      <c r="B27" s="4" t="s">
        <v>141</v>
      </c>
      <c r="C27" s="7">
        <f>C28+C32</f>
        <v>226125.3999999985</v>
      </c>
    </row>
    <row r="28" spans="1:3" ht="38.25" customHeight="1">
      <c r="A28" s="5" t="s">
        <v>142</v>
      </c>
      <c r="B28" s="4" t="s">
        <v>143</v>
      </c>
      <c r="C28" s="7">
        <f>C29</f>
        <v>-32442044.9</v>
      </c>
    </row>
    <row r="29" spans="1:3" ht="58.5" customHeight="1">
      <c r="A29" s="5" t="s">
        <v>144</v>
      </c>
      <c r="B29" s="4" t="s">
        <v>145</v>
      </c>
      <c r="C29" s="7">
        <f>C30</f>
        <v>-32442044.9</v>
      </c>
    </row>
    <row r="30" spans="1:3" ht="57.75" customHeight="1">
      <c r="A30" s="5" t="s">
        <v>146</v>
      </c>
      <c r="B30" s="4" t="s">
        <v>147</v>
      </c>
      <c r="C30" s="7">
        <f>C31</f>
        <v>-32442044.9</v>
      </c>
    </row>
    <row r="31" spans="1:9" ht="112.5" customHeight="1">
      <c r="A31" s="5" t="s">
        <v>148</v>
      </c>
      <c r="B31" s="4" t="s">
        <v>149</v>
      </c>
      <c r="C31" s="7">
        <f>-Прил4!C60</f>
        <v>-32442044.9</v>
      </c>
      <c r="F31" s="57"/>
      <c r="I31" s="56"/>
    </row>
    <row r="32" spans="1:6" ht="36.75" customHeight="1">
      <c r="A32" s="5" t="s">
        <v>150</v>
      </c>
      <c r="B32" s="4" t="s">
        <v>151</v>
      </c>
      <c r="C32" s="7">
        <f>C33</f>
        <v>32668170.299999997</v>
      </c>
      <c r="F32" s="57"/>
    </row>
    <row r="33" spans="1:6" ht="56.25" customHeight="1">
      <c r="A33" s="5" t="s">
        <v>152</v>
      </c>
      <c r="B33" s="4" t="s">
        <v>153</v>
      </c>
      <c r="C33" s="7">
        <f>C34</f>
        <v>32668170.299999997</v>
      </c>
      <c r="F33" s="57"/>
    </row>
    <row r="34" spans="1:6" ht="56.25" customHeight="1">
      <c r="A34" s="5" t="s">
        <v>154</v>
      </c>
      <c r="B34" s="4" t="s">
        <v>155</v>
      </c>
      <c r="C34" s="7">
        <f>C35</f>
        <v>32668170.299999997</v>
      </c>
      <c r="F34" s="57"/>
    </row>
    <row r="35" spans="1:6" ht="111" customHeight="1">
      <c r="A35" s="5" t="s">
        <v>156</v>
      </c>
      <c r="B35" s="4" t="s">
        <v>157</v>
      </c>
      <c r="C35" s="7">
        <f>Прил8!F24</f>
        <v>32668170.299999997</v>
      </c>
      <c r="D35" s="1" t="s">
        <v>158</v>
      </c>
      <c r="F35" s="57"/>
    </row>
  </sheetData>
  <sheetProtection/>
  <mergeCells count="1">
    <mergeCell ref="A21:C21"/>
  </mergeCells>
  <printOptions/>
  <pageMargins left="1.1811023622047245" right="0.5905511811023623" top="0.7874015748031497" bottom="0.7874015748031497" header="0.15748031496062992" footer="0.15748031496062992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2017-08-24T04:52:02Z</cp:lastPrinted>
  <dcterms:created xsi:type="dcterms:W3CDTF">1996-10-08T23:32:33Z</dcterms:created>
  <dcterms:modified xsi:type="dcterms:W3CDTF">2017-09-12T02:54:12Z</dcterms:modified>
  <cp:category/>
  <cp:version/>
  <cp:contentType/>
  <cp:contentStatus/>
</cp:coreProperties>
</file>