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0" yWindow="1560" windowWidth="14910" windowHeight="11265"/>
  </bookViews>
  <sheets>
    <sheet name="Прил.4" sheetId="11" r:id="rId1"/>
  </sheets>
  <definedNames>
    <definedName name="_xlnm._FilterDatabase" localSheetId="0" hidden="1">Прил.4!$A$10:$D$93</definedName>
    <definedName name="_xlnm.Print_Titles" localSheetId="0">Прил.4!$10:$10</definedName>
    <definedName name="_xlnm.Print_Area" localSheetId="0">Прил.4!$A$1:$D$93</definedName>
  </definedNames>
  <calcPr calcId="162913" fullPrecision="0"/>
</workbook>
</file>

<file path=xl/calcChain.xml><?xml version="1.0" encoding="utf-8"?>
<calcChain xmlns="http://schemas.openxmlformats.org/spreadsheetml/2006/main">
  <c r="D74" i="11" l="1"/>
  <c r="C74" i="11"/>
  <c r="D65" i="11"/>
  <c r="C65" i="11"/>
  <c r="C64" i="11" l="1"/>
  <c r="D64" i="11"/>
  <c r="D66" i="11"/>
  <c r="C66" i="11"/>
  <c r="D62" i="11" l="1"/>
  <c r="C62" i="11"/>
  <c r="D91" i="11" l="1"/>
  <c r="C91" i="11"/>
  <c r="C75" i="11"/>
  <c r="D58" i="11"/>
  <c r="C58" i="11"/>
  <c r="D45" i="11"/>
  <c r="C45" i="11"/>
  <c r="D43" i="11"/>
  <c r="C43" i="11"/>
  <c r="D40" i="11"/>
  <c r="C40" i="11"/>
  <c r="D36" i="11"/>
  <c r="C36" i="11"/>
  <c r="D33" i="11"/>
  <c r="D30" i="11" s="1"/>
  <c r="C33" i="11"/>
  <c r="C30" i="11" s="1"/>
  <c r="D27" i="11"/>
  <c r="C27" i="11"/>
  <c r="D24" i="11"/>
  <c r="C24" i="11"/>
  <c r="D20" i="11"/>
  <c r="C20" i="11"/>
  <c r="D18" i="11"/>
  <c r="C18" i="11"/>
  <c r="D16" i="11"/>
  <c r="C16" i="11"/>
  <c r="D13" i="11"/>
  <c r="C13" i="11"/>
  <c r="D75" i="11" l="1"/>
  <c r="D12" i="11"/>
  <c r="C61" i="11"/>
  <c r="C60" i="11" s="1"/>
  <c r="C12" i="11"/>
  <c r="D61" i="11" l="1"/>
  <c r="D60" i="11" s="1"/>
  <c r="C93" i="11"/>
  <c r="D93" i="11" l="1"/>
</calcChain>
</file>

<file path=xl/sharedStrings.xml><?xml version="1.0" encoding="utf-8"?>
<sst xmlns="http://schemas.openxmlformats.org/spreadsheetml/2006/main" count="173" uniqueCount="173">
  <si>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</si>
  <si>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</si>
  <si>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</si>
  <si>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</si>
  <si>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</si>
  <si>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</si>
  <si>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</si>
  <si>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</si>
  <si>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</si>
  <si>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</si>
  <si>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</si>
  <si>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</si>
  <si>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</si>
  <si>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</si>
  <si>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</si>
  <si>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</si>
  <si>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</si>
  <si>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</si>
  <si>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</si>
  <si>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</si>
  <si>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</si>
  <si>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</si>
  <si>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</si>
  <si>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</si>
  <si>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</si>
  <si>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</si>
  <si>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</si>
  <si>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</si>
  <si>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</si>
  <si>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</si>
  <si>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</si>
  <si>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</si>
  <si>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</si>
  <si>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</si>
  <si>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</si>
  <si>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</si>
  <si>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</si>
  <si>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</si>
  <si>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</si>
  <si>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</si>
  <si>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</si>
  <si>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</si>
  <si>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</si>
  <si>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</si>
  <si>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</si>
  <si>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</si>
  <si>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</si>
  <si>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</si>
  <si>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</si>
  <si>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</si>
  <si>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</si>
  <si>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</si>
  <si>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</si>
  <si>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</si>
  <si>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</si>
  <si>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</si>
  <si>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</si>
  <si>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</si>
  <si>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</si>
  <si>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</si>
  <si>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</si>
  <si>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</si>
  <si>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</si>
  <si>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</si>
  <si>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</si>
  <si>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</si>
  <si>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</si>
  <si>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</si>
  <si>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</si>
  <si>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</si>
  <si>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</si>
  <si>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</si>
  <si>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</si>
  <si>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</si>
  <si>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</si>
  <si>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</si>
  <si>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</si>
  <si>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</si>
  <si>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</si>
  <si>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</si>
  <si>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</si>
  <si>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</si>
  <si>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</si>
  <si>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</si>
  <si>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</si>
  <si>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</si>
  <si>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</si>
  <si>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</si>
  <si>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</si>
  <si>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</si>
  <si>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</si>
  <si>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</si>
  <si>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</si>
  <si>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</si>
  <si>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</si>
  <si>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</si>
  <si>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</si>
  <si>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</si>
  <si>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</si>
  <si>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</si>
  <si>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</si>
  <si>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</si>
  <si>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</si>
  <si>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</si>
  <si>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</si>
  <si>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</si>
  <si>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</si>
  <si>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</si>
  <si>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</si>
  <si>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000 1 16 32000 00 0000 140</t>
  </si>
  <si>
    <t>000 1 16 18000 00 0000 140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</si>
  <si>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</si>
  <si>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</si>
  <si>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</si>
  <si>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</si>
  <si>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</si>
  <si>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субсидии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</si>
  <si>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</si>
  <si>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000 2 02 10000 00 0000 151</t>
  </si>
  <si>
    <t>000 2 02 15001 00 0000 151</t>
  </si>
  <si>
    <t>000 2 02 20000 00 0000 151</t>
  </si>
  <si>
    <t>000 2 02 20077 00 0000 151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</si>
  <si>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</si>
  <si>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</si>
  <si>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</si>
  <si>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</si>
  <si>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</si>
  <si>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</si>
  <si>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</si>
  <si>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</si>
  <si>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</si>
  <si>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</si>
  <si>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</si>
  <si>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</si>
  <si>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</si>
  <si>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</si>
  <si>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</si>
  <si>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</si>
  <si>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</si>
  <si>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</si>
  <si>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на реализацию федеральных целевых программ</t>
  </si>
  <si>
    <t>000 2 02 20051 00 0000 151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</si>
  <si>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</si>
  <si>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</si>
  <si>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000 2 02 25082 02 0000 151</t>
  </si>
  <si>
    <t>000 2 02 25086 00 0000 151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</si>
  <si>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</si>
  <si>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</si>
  <si>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</si>
  <si>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</si>
  <si>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000 2 02 25543 02 0000 151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</si>
  <si>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</si>
  <si>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</si>
  <si>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</si>
  <si>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</si>
  <si>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</si>
  <si>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</si>
  <si>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</si>
  <si>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</si>
  <si>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</si>
  <si>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</si>
  <si>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</si>
  <si>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</si>
  <si>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000 1 16 25000 00 0000 140</t>
  </si>
  <si>
    <t>000 1 11 05300 00 0000 120</t>
  </si>
  <si>
    <t>«Об областном бюджете на 2018 год</t>
  </si>
  <si>
    <t>и на плановый период 2019 и 2020 годов»</t>
  </si>
  <si>
    <t>Приложение 4</t>
  </si>
  <si>
    <t>ПРОГНОЗИРУЕМЫЕ ДОХОДЫ ОБЛАСТНОГО БЮДЖЕТА НА ПЛАНОВЫЙ ПЕРИОД 2019 И 2020 ГОДОВ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</si>
  <si>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</si>
  <si>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</si>
  <si>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Сумма</t>
  </si>
  <si>
    <t xml:space="preserve">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</si>
</sst>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Protection="1"/>
    <xf numFmtId="0" fontId="4" fillId="0" borderId="0" xfId="1" applyFont="1" applyFill="1" applyAlignment="1" applyProtection="1">
      <alignment horizontal="left" indent="34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Protection="1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165" fontId="4" fillId="0" borderId="0" xfId="3" applyNumberFormat="1" applyFont="1" applyFill="1" applyProtection="1"/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right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vertical="center"/>
    </xf>
    <xf numFmtId="3" fontId="4" fillId="0" borderId="1" xfId="1" applyNumberFormat="1" applyFont="1" applyFill="1" applyBorder="1" applyAlignment="1" applyProtection="1">
      <alignment horizontal="left" vertical="center" wrapText="1" indent="1"/>
    </xf>
    <xf numFmtId="3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left" vertical="center" wrapText="1" indent="1"/>
    </xf>
    <xf numFmtId="3" fontId="4" fillId="0" borderId="1" xfId="0" applyNumberFormat="1" applyFont="1" applyFill="1" applyBorder="1" applyAlignment="1" applyProtection="1">
      <alignment horizontal="left" vertical="top" wrapText="1" indent="1"/>
    </xf>
    <xf numFmtId="3" fontId="4" fillId="0" borderId="1" xfId="0" applyNumberFormat="1" applyFont="1" applyFill="1" applyBorder="1" applyAlignment="1" applyProtection="1">
      <alignment horizontal="left" vertical="top" wrapText="1"/>
    </xf>
    <xf numFmtId="164" fontId="3" fillId="0" borderId="1" xfId="0" applyNumberFormat="1" applyFont="1" applyFill="1" applyBorder="1" applyAlignment="1" applyProtection="1">
      <alignment vertical="center"/>
    </xf>
    <xf numFmtId="2" fontId="2" fillId="0" borderId="0" xfId="1" applyNumberFormat="1" applyFont="1" applyFill="1" applyProtection="1"/>
    <xf numFmtId="164" fontId="5" fillId="2" borderId="1" xfId="0" applyNumberFormat="1" applyFont="1" applyFill="1" applyBorder="1" applyAlignment="1" applyProtection="1">
      <alignment horizontal="left" vertical="center" wrapText="1"/>
    </xf>
    <xf numFmtId="164" fontId="5" fillId="2" borderId="1" xfId="0" applyNumberFormat="1" applyFont="1" applyFill="1" applyBorder="1" applyAlignment="1" applyProtection="1">
      <alignment vertical="center"/>
    </xf>
    <xf numFmtId="4" fontId="6" fillId="2" borderId="0" xfId="1" applyNumberFormat="1" applyFont="1" applyFill="1" applyProtection="1"/>
    <xf numFmtId="0" fontId="6" fillId="2" borderId="0" xfId="1" applyFont="1" applyFill="1" applyProtection="1"/>
    <xf numFmtId="164" fontId="5" fillId="2" borderId="1" xfId="0" applyNumberFormat="1" applyFont="1" applyFill="1" applyBorder="1" applyAlignment="1" applyProtection="1">
      <alignment horizontal="left" wrapText="1" indent="1"/>
    </xf>
    <xf numFmtId="164" fontId="5" fillId="2" borderId="1" xfId="0" applyNumberFormat="1" applyFont="1" applyFill="1" applyBorder="1" applyAlignment="1" applyProtection="1">
      <alignment horizontal="left" wrapText="1" indent="2"/>
    </xf>
    <xf numFmtId="164" fontId="5" fillId="2" borderId="1" xfId="0" applyNumberFormat="1" applyFont="1" applyFill="1" applyBorder="1" applyAlignment="1" applyProtection="1">
      <alignment horizontal="left" vertical="top" wrapText="1" inden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4" fillId="2" borderId="1" xfId="0" applyFont="1" applyFill="1" applyBorder="1" applyAlignment="1" applyProtection="1">
      <alignment horizontal="left" vertical="center" wrapText="1" indent="2"/>
    </xf>
    <xf numFmtId="164" fontId="5" fillId="2" borderId="1" xfId="0" applyNumberFormat="1" applyFont="1" applyFill="1" applyBorder="1" applyAlignment="1" applyProtection="1">
      <alignment horizontal="left" vertical="center" wrapText="1" indent="2"/>
    </xf>
    <xf numFmtId="164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left" vertical="top" wrapText="1" indent="2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Protection="1"/>
    <xf numFmtId="0" fontId="2" fillId="0" borderId="0" xfId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indent="10"/>
    </xf>
    <xf numFmtId="0" fontId="3" fillId="0" borderId="0" xfId="1" applyFont="1" applyFill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view="pageBreakPreview" zoomScaleNormal="85" zoomScaleSheetLayoutView="100" workbookViewId="0">
      <selection activeCell="B1" sqref="B1:B5"/>
    </sheetView>
  </sheetViews>
  <sheetFormatPr defaultColWidth="9.140625" defaultRowHeight="12" x14ac:dyDescent="0.2"/>
  <cols>
    <col min="1" max="1" width="70.5703125" style="12" customWidth="1"/>
    <col min="2" max="2" width="29.42578125" style="46" customWidth="1"/>
    <col min="3" max="3" width="19.5703125" style="12" customWidth="1"/>
    <col min="4" max="4" width="18.7109375" style="12" customWidth="1"/>
    <col min="5" max="5" width="12.85546875" style="12" customWidth="1"/>
    <col min="6" max="6" width="13.5703125" style="12" customWidth="1"/>
    <col min="7" max="16384" width="9.140625" style="12"/>
  </cols>
  <sheetData>
    <row r="1" spans="1:4" s="8" customFormat="1" ht="15.75" x14ac:dyDescent="0.25">
      <c r="B1" s="47" t="s">
        <v>167</v>
      </c>
    </row>
    <row r="2" spans="1:4" s="8" customFormat="1" ht="15.75" x14ac:dyDescent="0.25">
      <c r="B2" s="47" t="s">
        <v>15</v>
      </c>
    </row>
    <row r="3" spans="1:4" s="8" customFormat="1" ht="15.75" x14ac:dyDescent="0.25">
      <c r="B3" s="47" t="s">
        <v>165</v>
      </c>
    </row>
    <row r="4" spans="1:4" s="8" customFormat="1" ht="15.75" x14ac:dyDescent="0.25">
      <c r="B4" s="47" t="s">
        <v>166</v>
      </c>
    </row>
    <row r="5" spans="1:4" s="8" customFormat="1" ht="15.75" x14ac:dyDescent="0.25">
      <c r="B5" s="47" t="s">
        <v>172</v>
      </c>
    </row>
    <row r="6" spans="1:4" ht="15.75" x14ac:dyDescent="0.25">
      <c r="A6" s="9"/>
      <c r="B6" s="10"/>
      <c r="C6" s="11"/>
      <c r="D6" s="11"/>
    </row>
    <row r="7" spans="1:4" ht="15.75" x14ac:dyDescent="0.25">
      <c r="A7" s="48" t="s">
        <v>168</v>
      </c>
      <c r="B7" s="48"/>
      <c r="C7" s="48"/>
      <c r="D7" s="48"/>
    </row>
    <row r="8" spans="1:4" ht="15.75" x14ac:dyDescent="0.25">
      <c r="A8" s="13"/>
      <c r="B8" s="14"/>
      <c r="C8" s="15"/>
      <c r="D8" s="15"/>
    </row>
    <row r="9" spans="1:4" ht="15.75" x14ac:dyDescent="0.25">
      <c r="A9" s="11"/>
      <c r="B9" s="16"/>
      <c r="C9" s="17"/>
      <c r="D9" s="17" t="s">
        <v>105</v>
      </c>
    </row>
    <row r="10" spans="1:4" ht="37.5" customHeight="1" x14ac:dyDescent="0.2">
      <c r="A10" s="51" t="s">
        <v>19</v>
      </c>
      <c r="B10" s="51" t="s">
        <v>20</v>
      </c>
      <c r="C10" s="49" t="s">
        <v>171</v>
      </c>
      <c r="D10" s="50"/>
    </row>
    <row r="11" spans="1:4" ht="15.75" x14ac:dyDescent="0.2">
      <c r="A11" s="52"/>
      <c r="B11" s="52"/>
      <c r="C11" s="18">
        <v>2019</v>
      </c>
      <c r="D11" s="18">
        <v>2020</v>
      </c>
    </row>
    <row r="12" spans="1:4" ht="15.75" x14ac:dyDescent="0.2">
      <c r="A12" s="19" t="s">
        <v>18</v>
      </c>
      <c r="B12" s="5" t="s">
        <v>54</v>
      </c>
      <c r="C12" s="20">
        <f>C13+C16+C18+C20+C24+C27+C30+C36+C40+C43+C45+C58</f>
        <v>112544676.09999999</v>
      </c>
      <c r="D12" s="20">
        <f>D13+D16+D18+D20+D24+D27+D30+D36+D40+D43+D45+D58</f>
        <v>116246430.3</v>
      </c>
    </row>
    <row r="13" spans="1:4" ht="15.75" x14ac:dyDescent="0.2">
      <c r="A13" s="21" t="s">
        <v>21</v>
      </c>
      <c r="B13" s="4" t="s">
        <v>55</v>
      </c>
      <c r="C13" s="22">
        <f t="shared" ref="C13:D13" si="0">C14+C15</f>
        <v>79289032.799999997</v>
      </c>
      <c r="D13" s="22">
        <f t="shared" si="0"/>
        <v>81566933.599999994</v>
      </c>
    </row>
    <row r="14" spans="1:4" ht="15.75" x14ac:dyDescent="0.2">
      <c r="A14" s="23" t="s">
        <v>22</v>
      </c>
      <c r="B14" s="4" t="s">
        <v>56</v>
      </c>
      <c r="C14" s="22">
        <v>42046483.799999997</v>
      </c>
      <c r="D14" s="22">
        <v>41744881.600000001</v>
      </c>
    </row>
    <row r="15" spans="1:4" ht="15.75" x14ac:dyDescent="0.2">
      <c r="A15" s="23" t="s">
        <v>23</v>
      </c>
      <c r="B15" s="4" t="s">
        <v>57</v>
      </c>
      <c r="C15" s="22">
        <v>37242549</v>
      </c>
      <c r="D15" s="22">
        <v>39822052</v>
      </c>
    </row>
    <row r="16" spans="1:4" ht="31.5" x14ac:dyDescent="0.2">
      <c r="A16" s="21" t="s">
        <v>24</v>
      </c>
      <c r="B16" s="4" t="s">
        <v>58</v>
      </c>
      <c r="C16" s="22">
        <f>C17</f>
        <v>8102924.7000000002</v>
      </c>
      <c r="D16" s="22">
        <f t="shared" ref="D16" si="1">D17</f>
        <v>8281188.0999999996</v>
      </c>
    </row>
    <row r="17" spans="1:4" ht="31.5" x14ac:dyDescent="0.2">
      <c r="A17" s="23" t="s">
        <v>25</v>
      </c>
      <c r="B17" s="4" t="s">
        <v>59</v>
      </c>
      <c r="C17" s="22">
        <v>8102924.7000000002</v>
      </c>
      <c r="D17" s="22">
        <v>8281188.0999999996</v>
      </c>
    </row>
    <row r="18" spans="1:4" ht="15.75" x14ac:dyDescent="0.2">
      <c r="A18" s="21" t="s">
        <v>26</v>
      </c>
      <c r="B18" s="4" t="s">
        <v>60</v>
      </c>
      <c r="C18" s="22">
        <f t="shared" ref="C18:D18" si="2">C19</f>
        <v>3738284</v>
      </c>
      <c r="D18" s="22">
        <f t="shared" si="2"/>
        <v>3887815</v>
      </c>
    </row>
    <row r="19" spans="1:4" ht="31.5" x14ac:dyDescent="0.2">
      <c r="A19" s="23" t="s">
        <v>27</v>
      </c>
      <c r="B19" s="4" t="s">
        <v>61</v>
      </c>
      <c r="C19" s="22">
        <v>3738284</v>
      </c>
      <c r="D19" s="22">
        <v>3887815</v>
      </c>
    </row>
    <row r="20" spans="1:4" ht="15.75" x14ac:dyDescent="0.2">
      <c r="A20" s="21" t="s">
        <v>28</v>
      </c>
      <c r="B20" s="4" t="s">
        <v>62</v>
      </c>
      <c r="C20" s="22">
        <f t="shared" ref="C20:D20" si="3">C21+C22+C23</f>
        <v>16779932.300000001</v>
      </c>
      <c r="D20" s="22">
        <f t="shared" si="3"/>
        <v>17711446</v>
      </c>
    </row>
    <row r="21" spans="1:4" ht="15.75" x14ac:dyDescent="0.2">
      <c r="A21" s="23" t="s">
        <v>29</v>
      </c>
      <c r="B21" s="4" t="s">
        <v>63</v>
      </c>
      <c r="C21" s="22">
        <v>14778299.300000001</v>
      </c>
      <c r="D21" s="22">
        <v>15679978</v>
      </c>
    </row>
    <row r="22" spans="1:4" ht="15.75" x14ac:dyDescent="0.2">
      <c r="A22" s="23" t="s">
        <v>30</v>
      </c>
      <c r="B22" s="4" t="s">
        <v>64</v>
      </c>
      <c r="C22" s="22">
        <v>2000633</v>
      </c>
      <c r="D22" s="22">
        <v>2030468</v>
      </c>
    </row>
    <row r="23" spans="1:4" ht="15.75" x14ac:dyDescent="0.2">
      <c r="A23" s="23" t="s">
        <v>52</v>
      </c>
      <c r="B23" s="4" t="s">
        <v>65</v>
      </c>
      <c r="C23" s="22">
        <v>1000</v>
      </c>
      <c r="D23" s="22">
        <v>1000</v>
      </c>
    </row>
    <row r="24" spans="1:4" ht="31.5" x14ac:dyDescent="0.2">
      <c r="A24" s="21" t="s">
        <v>31</v>
      </c>
      <c r="B24" s="4" t="s">
        <v>66</v>
      </c>
      <c r="C24" s="22">
        <f t="shared" ref="C24:D24" si="4">C25+C26</f>
        <v>2024426</v>
      </c>
      <c r="D24" s="22">
        <f t="shared" si="4"/>
        <v>2166557</v>
      </c>
    </row>
    <row r="25" spans="1:4" ht="15.75" x14ac:dyDescent="0.2">
      <c r="A25" s="23" t="s">
        <v>32</v>
      </c>
      <c r="B25" s="4" t="s">
        <v>67</v>
      </c>
      <c r="C25" s="22">
        <v>2006126</v>
      </c>
      <c r="D25" s="22">
        <v>2148257</v>
      </c>
    </row>
    <row r="26" spans="1:4" ht="31.5" x14ac:dyDescent="0.2">
      <c r="A26" s="23" t="s">
        <v>33</v>
      </c>
      <c r="B26" s="4" t="s">
        <v>68</v>
      </c>
      <c r="C26" s="22">
        <v>18300</v>
      </c>
      <c r="D26" s="22">
        <v>18300</v>
      </c>
    </row>
    <row r="27" spans="1:4" ht="15.75" x14ac:dyDescent="0.2">
      <c r="A27" s="24" t="s">
        <v>34</v>
      </c>
      <c r="B27" s="3" t="s">
        <v>69</v>
      </c>
      <c r="C27" s="25">
        <f t="shared" ref="C27:D27" si="5">C28+C29</f>
        <v>406515.7</v>
      </c>
      <c r="D27" s="25">
        <f t="shared" si="5"/>
        <v>418556.6</v>
      </c>
    </row>
    <row r="28" spans="1:4" ht="63" x14ac:dyDescent="0.2">
      <c r="A28" s="26" t="s">
        <v>111</v>
      </c>
      <c r="B28" s="3" t="s">
        <v>112</v>
      </c>
      <c r="C28" s="25">
        <v>6776</v>
      </c>
      <c r="D28" s="25">
        <v>6775</v>
      </c>
    </row>
    <row r="29" spans="1:4" ht="31.5" x14ac:dyDescent="0.2">
      <c r="A29" s="27" t="s">
        <v>35</v>
      </c>
      <c r="B29" s="3" t="s">
        <v>70</v>
      </c>
      <c r="C29" s="25">
        <v>399739.7</v>
      </c>
      <c r="D29" s="25">
        <v>411781.6</v>
      </c>
    </row>
    <row r="30" spans="1:4" ht="31.5" customHeight="1" x14ac:dyDescent="0.2">
      <c r="A30" s="28" t="s">
        <v>42</v>
      </c>
      <c r="B30" s="3" t="s">
        <v>71</v>
      </c>
      <c r="C30" s="25">
        <f t="shared" ref="C30:D30" si="6">C31+C32+C33+C34+C35</f>
        <v>148378.70000000001</v>
      </c>
      <c r="D30" s="25">
        <f t="shared" si="6"/>
        <v>148650.20000000001</v>
      </c>
    </row>
    <row r="31" spans="1:4" ht="69.75" customHeight="1" x14ac:dyDescent="0.2">
      <c r="A31" s="26" t="s">
        <v>43</v>
      </c>
      <c r="B31" s="3" t="s">
        <v>72</v>
      </c>
      <c r="C31" s="25">
        <v>68870</v>
      </c>
      <c r="D31" s="25">
        <v>70400</v>
      </c>
    </row>
    <row r="32" spans="1:4" ht="31.5" x14ac:dyDescent="0.2">
      <c r="A32" s="27" t="s">
        <v>53</v>
      </c>
      <c r="B32" s="3" t="s">
        <v>73</v>
      </c>
      <c r="C32" s="25">
        <v>838.7</v>
      </c>
      <c r="D32" s="25">
        <v>695.2</v>
      </c>
    </row>
    <row r="33" spans="1:4" ht="82.5" customHeight="1" x14ac:dyDescent="0.2">
      <c r="A33" s="26" t="s">
        <v>44</v>
      </c>
      <c r="B33" s="3" t="s">
        <v>74</v>
      </c>
      <c r="C33" s="25">
        <f>76520-620</f>
        <v>75900</v>
      </c>
      <c r="D33" s="25">
        <f>75325-645</f>
        <v>74680</v>
      </c>
    </row>
    <row r="34" spans="1:4" ht="47.25" x14ac:dyDescent="0.2">
      <c r="A34" s="26" t="s">
        <v>162</v>
      </c>
      <c r="B34" s="3" t="s">
        <v>164</v>
      </c>
      <c r="C34" s="25">
        <v>620</v>
      </c>
      <c r="D34" s="25">
        <v>645</v>
      </c>
    </row>
    <row r="35" spans="1:4" ht="18.75" customHeight="1" x14ac:dyDescent="0.2">
      <c r="A35" s="27" t="s">
        <v>46</v>
      </c>
      <c r="B35" s="3" t="s">
        <v>75</v>
      </c>
      <c r="C35" s="25">
        <v>2150</v>
      </c>
      <c r="D35" s="25">
        <v>2230</v>
      </c>
    </row>
    <row r="36" spans="1:4" ht="15.75" x14ac:dyDescent="0.2">
      <c r="A36" s="21" t="s">
        <v>47</v>
      </c>
      <c r="B36" s="4" t="s">
        <v>76</v>
      </c>
      <c r="C36" s="25">
        <f t="shared" ref="C36:D36" si="7">C37+C38+C39</f>
        <v>1193799.2</v>
      </c>
      <c r="D36" s="25">
        <f t="shared" si="7"/>
        <v>1204598.6000000001</v>
      </c>
    </row>
    <row r="37" spans="1:4" ht="15.75" x14ac:dyDescent="0.2">
      <c r="A37" s="26" t="s">
        <v>48</v>
      </c>
      <c r="B37" s="4" t="s">
        <v>77</v>
      </c>
      <c r="C37" s="25">
        <v>271458.90000000002</v>
      </c>
      <c r="D37" s="25">
        <v>282258.3</v>
      </c>
    </row>
    <row r="38" spans="1:4" ht="15.75" x14ac:dyDescent="0.2">
      <c r="A38" s="26" t="s">
        <v>49</v>
      </c>
      <c r="B38" s="4" t="s">
        <v>78</v>
      </c>
      <c r="C38" s="25">
        <v>237427</v>
      </c>
      <c r="D38" s="25">
        <v>237427</v>
      </c>
    </row>
    <row r="39" spans="1:4" ht="15.75" x14ac:dyDescent="0.2">
      <c r="A39" s="23" t="s">
        <v>50</v>
      </c>
      <c r="B39" s="4" t="s">
        <v>79</v>
      </c>
      <c r="C39" s="22">
        <v>684913.3</v>
      </c>
      <c r="D39" s="22">
        <v>684913.3</v>
      </c>
    </row>
    <row r="40" spans="1:4" ht="31.5" x14ac:dyDescent="0.2">
      <c r="A40" s="21" t="s">
        <v>37</v>
      </c>
      <c r="B40" s="4" t="s">
        <v>80</v>
      </c>
      <c r="C40" s="22">
        <f t="shared" ref="C40:D40" si="8">C41+C42</f>
        <v>80744</v>
      </c>
      <c r="D40" s="22">
        <f t="shared" si="8"/>
        <v>80571.399999999994</v>
      </c>
    </row>
    <row r="41" spans="1:4" ht="15.75" x14ac:dyDescent="0.2">
      <c r="A41" s="26" t="s">
        <v>38</v>
      </c>
      <c r="B41" s="3" t="s">
        <v>81</v>
      </c>
      <c r="C41" s="25">
        <v>5722</v>
      </c>
      <c r="D41" s="25">
        <v>5798.4</v>
      </c>
    </row>
    <row r="42" spans="1:4" ht="15.75" x14ac:dyDescent="0.2">
      <c r="A42" s="26" t="s">
        <v>39</v>
      </c>
      <c r="B42" s="3" t="s">
        <v>82</v>
      </c>
      <c r="C42" s="25">
        <v>75022</v>
      </c>
      <c r="D42" s="25">
        <v>74773</v>
      </c>
    </row>
    <row r="43" spans="1:4" ht="15.75" x14ac:dyDescent="0.2">
      <c r="A43" s="21" t="s">
        <v>0</v>
      </c>
      <c r="B43" s="4" t="s">
        <v>83</v>
      </c>
      <c r="C43" s="22">
        <f t="shared" ref="C43:D43" si="9">C44</f>
        <v>4500</v>
      </c>
      <c r="D43" s="22">
        <f t="shared" si="9"/>
        <v>4500</v>
      </c>
    </row>
    <row r="44" spans="1:4" ht="31.5" x14ac:dyDescent="0.2">
      <c r="A44" s="23" t="s">
        <v>40</v>
      </c>
      <c r="B44" s="4" t="s">
        <v>84</v>
      </c>
      <c r="C44" s="22">
        <v>4500</v>
      </c>
      <c r="D44" s="22">
        <v>4500</v>
      </c>
    </row>
    <row r="45" spans="1:4" ht="15.75" x14ac:dyDescent="0.2">
      <c r="A45" s="28" t="s">
        <v>1</v>
      </c>
      <c r="B45" s="3" t="s">
        <v>85</v>
      </c>
      <c r="C45" s="25">
        <f>C46+C47++C48+C49+C50+C51+C52+C53+C54+C55+C56+C57</f>
        <v>759030.2</v>
      </c>
      <c r="D45" s="25">
        <f>D46+D47++D48+D49+D50+D51+D52+D53+D54+D55+D56+D57</f>
        <v>759043.3</v>
      </c>
    </row>
    <row r="46" spans="1:4" ht="78.75" x14ac:dyDescent="0.2">
      <c r="A46" s="27" t="s">
        <v>45</v>
      </c>
      <c r="B46" s="3" t="s">
        <v>86</v>
      </c>
      <c r="C46" s="25">
        <v>950</v>
      </c>
      <c r="D46" s="25">
        <v>950</v>
      </c>
    </row>
    <row r="47" spans="1:4" ht="31.5" x14ac:dyDescent="0.2">
      <c r="A47" s="27" t="s">
        <v>107</v>
      </c>
      <c r="B47" s="3" t="s">
        <v>110</v>
      </c>
      <c r="C47" s="25">
        <v>240</v>
      </c>
      <c r="D47" s="25">
        <v>240</v>
      </c>
    </row>
    <row r="48" spans="1:4" ht="47.25" x14ac:dyDescent="0.2">
      <c r="A48" s="27" t="s">
        <v>2</v>
      </c>
      <c r="B48" s="3" t="s">
        <v>87</v>
      </c>
      <c r="C48" s="25">
        <v>1953.6</v>
      </c>
      <c r="D48" s="25">
        <v>1953.6</v>
      </c>
    </row>
    <row r="49" spans="1:6" ht="110.25" x14ac:dyDescent="0.2">
      <c r="A49" s="27" t="s">
        <v>108</v>
      </c>
      <c r="B49" s="3" t="s">
        <v>163</v>
      </c>
      <c r="C49" s="25">
        <v>5.2</v>
      </c>
      <c r="D49" s="25">
        <v>5.4</v>
      </c>
    </row>
    <row r="50" spans="1:6" ht="31.5" x14ac:dyDescent="0.2">
      <c r="A50" s="27" t="s">
        <v>3</v>
      </c>
      <c r="B50" s="3" t="s">
        <v>88</v>
      </c>
      <c r="C50" s="25">
        <v>1818.1</v>
      </c>
      <c r="D50" s="25">
        <v>1818.1</v>
      </c>
    </row>
    <row r="51" spans="1:6" ht="31.5" x14ac:dyDescent="0.2">
      <c r="A51" s="27" t="s">
        <v>11</v>
      </c>
      <c r="B51" s="3" t="s">
        <v>89</v>
      </c>
      <c r="C51" s="25">
        <v>13369.1</v>
      </c>
      <c r="D51" s="25">
        <v>13370</v>
      </c>
    </row>
    <row r="52" spans="1:6" ht="31.5" x14ac:dyDescent="0.2">
      <c r="A52" s="27" t="s">
        <v>51</v>
      </c>
      <c r="B52" s="3" t="s">
        <v>90</v>
      </c>
      <c r="C52" s="25">
        <v>712026</v>
      </c>
      <c r="D52" s="25">
        <v>712026</v>
      </c>
    </row>
    <row r="53" spans="1:6" ht="47.25" x14ac:dyDescent="0.2">
      <c r="A53" s="27" t="s">
        <v>106</v>
      </c>
      <c r="B53" s="3" t="s">
        <v>109</v>
      </c>
      <c r="C53" s="25">
        <v>50</v>
      </c>
      <c r="D53" s="25">
        <v>50</v>
      </c>
    </row>
    <row r="54" spans="1:6" ht="69.75" customHeight="1" x14ac:dyDescent="0.2">
      <c r="A54" s="26" t="s">
        <v>104</v>
      </c>
      <c r="B54" s="3" t="s">
        <v>91</v>
      </c>
      <c r="C54" s="25">
        <v>742</v>
      </c>
      <c r="D54" s="25">
        <v>742</v>
      </c>
    </row>
    <row r="55" spans="1:6" ht="71.25" customHeight="1" x14ac:dyDescent="0.2">
      <c r="A55" s="23" t="s">
        <v>12</v>
      </c>
      <c r="B55" s="3" t="s">
        <v>92</v>
      </c>
      <c r="C55" s="25">
        <v>12600.3</v>
      </c>
      <c r="D55" s="25">
        <v>12600.3</v>
      </c>
    </row>
    <row r="56" spans="1:6" ht="78.75" x14ac:dyDescent="0.2">
      <c r="A56" s="23" t="s">
        <v>154</v>
      </c>
      <c r="B56" s="3" t="s">
        <v>155</v>
      </c>
      <c r="C56" s="25">
        <v>2500</v>
      </c>
      <c r="D56" s="25">
        <v>2500</v>
      </c>
    </row>
    <row r="57" spans="1:6" ht="31.5" x14ac:dyDescent="0.2">
      <c r="A57" s="27" t="s">
        <v>4</v>
      </c>
      <c r="B57" s="3" t="s">
        <v>93</v>
      </c>
      <c r="C57" s="25">
        <v>12775.9</v>
      </c>
      <c r="D57" s="25">
        <v>12787.9</v>
      </c>
    </row>
    <row r="58" spans="1:6" ht="15.75" x14ac:dyDescent="0.2">
      <c r="A58" s="24" t="s">
        <v>5</v>
      </c>
      <c r="B58" s="4" t="s">
        <v>94</v>
      </c>
      <c r="C58" s="25">
        <f t="shared" ref="C58:D58" si="10">C59</f>
        <v>17108.5</v>
      </c>
      <c r="D58" s="25">
        <f t="shared" si="10"/>
        <v>16570.5</v>
      </c>
    </row>
    <row r="59" spans="1:6" ht="15.75" x14ac:dyDescent="0.2">
      <c r="A59" s="26" t="s">
        <v>6</v>
      </c>
      <c r="B59" s="4" t="s">
        <v>95</v>
      </c>
      <c r="C59" s="25">
        <v>17108.5</v>
      </c>
      <c r="D59" s="25">
        <v>16570.5</v>
      </c>
    </row>
    <row r="60" spans="1:6" ht="15.75" x14ac:dyDescent="0.2">
      <c r="A60" s="1" t="s">
        <v>8</v>
      </c>
      <c r="B60" s="2" t="s">
        <v>96</v>
      </c>
      <c r="C60" s="29">
        <f t="shared" ref="C60:D60" si="11">C61</f>
        <v>13761138.800000001</v>
      </c>
      <c r="D60" s="29">
        <f t="shared" si="11"/>
        <v>13054885.199999999</v>
      </c>
      <c r="E60" s="30"/>
      <c r="F60" s="30"/>
    </row>
    <row r="61" spans="1:6" s="34" customFormat="1" ht="31.5" x14ac:dyDescent="0.2">
      <c r="A61" s="31" t="s">
        <v>98</v>
      </c>
      <c r="B61" s="6" t="s">
        <v>97</v>
      </c>
      <c r="C61" s="32">
        <f>C62+C64+C75+C91</f>
        <v>13761138.800000001</v>
      </c>
      <c r="D61" s="32">
        <f>D62+D64+D75+D91</f>
        <v>13054885.199999999</v>
      </c>
      <c r="E61" s="33"/>
      <c r="F61" s="33"/>
    </row>
    <row r="62" spans="1:6" s="34" customFormat="1" ht="15.75" x14ac:dyDescent="0.25">
      <c r="A62" s="35" t="s">
        <v>113</v>
      </c>
      <c r="B62" s="6" t="s">
        <v>118</v>
      </c>
      <c r="C62" s="32">
        <f>C63</f>
        <v>3719956.2</v>
      </c>
      <c r="D62" s="32">
        <f>D63</f>
        <v>2486453.2999999998</v>
      </c>
    </row>
    <row r="63" spans="1:6" s="34" customFormat="1" ht="15.75" x14ac:dyDescent="0.25">
      <c r="A63" s="36" t="s">
        <v>9</v>
      </c>
      <c r="B63" s="6" t="s">
        <v>119</v>
      </c>
      <c r="C63" s="32">
        <v>3719956.2</v>
      </c>
      <c r="D63" s="32">
        <v>2486453.2999999998</v>
      </c>
    </row>
    <row r="64" spans="1:6" s="34" customFormat="1" ht="31.5" x14ac:dyDescent="0.2">
      <c r="A64" s="37" t="s">
        <v>99</v>
      </c>
      <c r="B64" s="6" t="s">
        <v>120</v>
      </c>
      <c r="C64" s="32">
        <f>C65+C67+C68+C69+C70+C71+C72+C73+C74+C66</f>
        <v>4008199</v>
      </c>
      <c r="D64" s="32">
        <f>D65+D67+D68+D69+D70+D71+D72+D73+D74+D66</f>
        <v>4467849.5999999996</v>
      </c>
    </row>
    <row r="65" spans="1:4" s="34" customFormat="1" ht="25.5" customHeight="1" x14ac:dyDescent="0.2">
      <c r="A65" s="38" t="s">
        <v>140</v>
      </c>
      <c r="B65" s="6" t="s">
        <v>141</v>
      </c>
      <c r="C65" s="32">
        <f>2692079.4-1147605+94042.6</f>
        <v>1638517</v>
      </c>
      <c r="D65" s="32">
        <f>3354392.7-1147605+102033.1</f>
        <v>2308820.7999999998</v>
      </c>
    </row>
    <row r="66" spans="1:4" s="34" customFormat="1" ht="25.5" customHeight="1" x14ac:dyDescent="0.2">
      <c r="A66" s="39" t="s">
        <v>103</v>
      </c>
      <c r="B66" s="7" t="s">
        <v>121</v>
      </c>
      <c r="C66" s="32">
        <f>1147605+28199</f>
        <v>1175804</v>
      </c>
      <c r="D66" s="32">
        <f>1147605+28783</f>
        <v>1176388</v>
      </c>
    </row>
    <row r="67" spans="1:4" s="34" customFormat="1" ht="63" x14ac:dyDescent="0.2">
      <c r="A67" s="40" t="s">
        <v>142</v>
      </c>
      <c r="B67" s="6" t="s">
        <v>144</v>
      </c>
      <c r="C67" s="32">
        <v>383128.3</v>
      </c>
      <c r="D67" s="32">
        <v>398453.4</v>
      </c>
    </row>
    <row r="68" spans="1:4" s="34" customFormat="1" ht="78.75" x14ac:dyDescent="0.2">
      <c r="A68" s="40" t="s">
        <v>143</v>
      </c>
      <c r="B68" s="6" t="s">
        <v>145</v>
      </c>
      <c r="C68" s="32">
        <v>2249.3000000000002</v>
      </c>
      <c r="D68" s="32">
        <v>2223.8000000000002</v>
      </c>
    </row>
    <row r="69" spans="1:4" s="34" customFormat="1" ht="47.25" x14ac:dyDescent="0.25">
      <c r="A69" s="36" t="s">
        <v>146</v>
      </c>
      <c r="B69" s="6" t="s">
        <v>148</v>
      </c>
      <c r="C69" s="41">
        <v>1324.6</v>
      </c>
      <c r="D69" s="41">
        <v>1324.5</v>
      </c>
    </row>
    <row r="70" spans="1:4" s="34" customFormat="1" ht="15.75" x14ac:dyDescent="0.25">
      <c r="A70" s="36" t="s">
        <v>147</v>
      </c>
      <c r="B70" s="6" t="s">
        <v>149</v>
      </c>
      <c r="C70" s="41">
        <v>2585.4</v>
      </c>
      <c r="D70" s="41">
        <v>5341.1</v>
      </c>
    </row>
    <row r="71" spans="1:4" s="34" customFormat="1" ht="45.75" customHeight="1" x14ac:dyDescent="0.2">
      <c r="A71" s="42" t="s">
        <v>159</v>
      </c>
      <c r="B71" s="6" t="s">
        <v>150</v>
      </c>
      <c r="C71" s="41">
        <v>471517.4</v>
      </c>
      <c r="D71" s="41">
        <v>471517.4</v>
      </c>
    </row>
    <row r="72" spans="1:4" s="34" customFormat="1" ht="63" x14ac:dyDescent="0.2">
      <c r="A72" s="42" t="s">
        <v>157</v>
      </c>
      <c r="B72" s="6" t="s">
        <v>158</v>
      </c>
      <c r="C72" s="41">
        <v>200050.6</v>
      </c>
      <c r="D72" s="41">
        <v>0</v>
      </c>
    </row>
    <row r="73" spans="1:4" s="34" customFormat="1" ht="63" x14ac:dyDescent="0.2">
      <c r="A73" s="42" t="s">
        <v>156</v>
      </c>
      <c r="B73" s="6" t="s">
        <v>151</v>
      </c>
      <c r="C73" s="41">
        <v>30649.200000000001</v>
      </c>
      <c r="D73" s="41">
        <v>0</v>
      </c>
    </row>
    <row r="74" spans="1:4" s="34" customFormat="1" ht="15.75" x14ac:dyDescent="0.2">
      <c r="A74" s="42" t="s">
        <v>116</v>
      </c>
      <c r="B74" s="6" t="s">
        <v>122</v>
      </c>
      <c r="C74" s="41">
        <f>224614.8-28199-94042.6</f>
        <v>102373.2</v>
      </c>
      <c r="D74" s="41">
        <f>234596.7-28783-102033.1</f>
        <v>103780.6</v>
      </c>
    </row>
    <row r="75" spans="1:4" s="34" customFormat="1" ht="15.75" x14ac:dyDescent="0.2">
      <c r="A75" s="37" t="s">
        <v>114</v>
      </c>
      <c r="B75" s="6" t="s">
        <v>123</v>
      </c>
      <c r="C75" s="32">
        <f>SUM(C76:C90)</f>
        <v>5804215.5999999996</v>
      </c>
      <c r="D75" s="32">
        <f>SUM(D76:D90)</f>
        <v>5871814.2999999998</v>
      </c>
    </row>
    <row r="76" spans="1:4" s="34" customFormat="1" ht="31.5" x14ac:dyDescent="0.2">
      <c r="A76" s="40" t="s">
        <v>14</v>
      </c>
      <c r="B76" s="6" t="s">
        <v>128</v>
      </c>
      <c r="C76" s="41">
        <v>61390.5</v>
      </c>
      <c r="D76" s="41">
        <v>63667.7</v>
      </c>
    </row>
    <row r="77" spans="1:4" s="34" customFormat="1" ht="66.75" customHeight="1" x14ac:dyDescent="0.2">
      <c r="A77" s="40" t="s">
        <v>160</v>
      </c>
      <c r="B77" s="6" t="s">
        <v>161</v>
      </c>
      <c r="C77" s="41">
        <v>406</v>
      </c>
      <c r="D77" s="41">
        <v>663.2</v>
      </c>
    </row>
    <row r="78" spans="1:4" s="34" customFormat="1" ht="31.5" x14ac:dyDescent="0.25">
      <c r="A78" s="36" t="s">
        <v>102</v>
      </c>
      <c r="B78" s="6" t="s">
        <v>130</v>
      </c>
      <c r="C78" s="41">
        <v>32070.3</v>
      </c>
      <c r="D78" s="41">
        <v>32070.3</v>
      </c>
    </row>
    <row r="79" spans="1:4" s="34" customFormat="1" ht="31.5" x14ac:dyDescent="0.2">
      <c r="A79" s="42" t="s">
        <v>101</v>
      </c>
      <c r="B79" s="6" t="s">
        <v>129</v>
      </c>
      <c r="C79" s="41">
        <v>1111873.5</v>
      </c>
      <c r="D79" s="41">
        <v>1115822.3999999999</v>
      </c>
    </row>
    <row r="80" spans="1:4" s="34" customFormat="1" ht="92.25" customHeight="1" x14ac:dyDescent="0.2">
      <c r="A80" s="40" t="s">
        <v>170</v>
      </c>
      <c r="B80" s="6" t="s">
        <v>134</v>
      </c>
      <c r="C80" s="32">
        <v>50000.5</v>
      </c>
      <c r="D80" s="32">
        <v>49990.3</v>
      </c>
    </row>
    <row r="81" spans="1:4" s="34" customFormat="1" ht="60.75" customHeight="1" x14ac:dyDescent="0.2">
      <c r="A81" s="40" t="s">
        <v>115</v>
      </c>
      <c r="B81" s="6" t="s">
        <v>136</v>
      </c>
      <c r="C81" s="32">
        <v>12203.3</v>
      </c>
      <c r="D81" s="32">
        <v>12691.4</v>
      </c>
    </row>
    <row r="82" spans="1:4" s="34" customFormat="1" ht="63" x14ac:dyDescent="0.2">
      <c r="A82" s="42" t="s">
        <v>169</v>
      </c>
      <c r="B82" s="6" t="s">
        <v>125</v>
      </c>
      <c r="C82" s="41">
        <v>100392.2</v>
      </c>
      <c r="D82" s="41">
        <v>104412.5</v>
      </c>
    </row>
    <row r="83" spans="1:4" s="34" customFormat="1" ht="47.25" customHeight="1" x14ac:dyDescent="0.2">
      <c r="A83" s="40" t="s">
        <v>139</v>
      </c>
      <c r="B83" s="6" t="s">
        <v>126</v>
      </c>
      <c r="C83" s="41">
        <v>74.599999999999994</v>
      </c>
      <c r="D83" s="41">
        <v>77.099999999999994</v>
      </c>
    </row>
    <row r="84" spans="1:4" s="34" customFormat="1" ht="31.5" x14ac:dyDescent="0.25">
      <c r="A84" s="36" t="s">
        <v>10</v>
      </c>
      <c r="B84" s="6" t="s">
        <v>124</v>
      </c>
      <c r="C84" s="41">
        <v>1238778.7</v>
      </c>
      <c r="D84" s="41">
        <v>1238708.6000000001</v>
      </c>
    </row>
    <row r="85" spans="1:4" s="34" customFormat="1" ht="47.25" x14ac:dyDescent="0.2">
      <c r="A85" s="42" t="s">
        <v>36</v>
      </c>
      <c r="B85" s="6" t="s">
        <v>131</v>
      </c>
      <c r="C85" s="41">
        <v>56589.4</v>
      </c>
      <c r="D85" s="41">
        <v>55252.5</v>
      </c>
    </row>
    <row r="86" spans="1:4" s="34" customFormat="1" ht="63" x14ac:dyDescent="0.2">
      <c r="A86" s="40" t="s">
        <v>7</v>
      </c>
      <c r="B86" s="6" t="s">
        <v>133</v>
      </c>
      <c r="C86" s="32">
        <v>51840</v>
      </c>
      <c r="D86" s="32">
        <v>54653.4</v>
      </c>
    </row>
    <row r="87" spans="1:4" s="34" customFormat="1" ht="47.25" x14ac:dyDescent="0.2">
      <c r="A87" s="40" t="s">
        <v>13</v>
      </c>
      <c r="B87" s="6" t="s">
        <v>127</v>
      </c>
      <c r="C87" s="41">
        <v>272</v>
      </c>
      <c r="D87" s="41">
        <v>353.6</v>
      </c>
    </row>
    <row r="88" spans="1:4" s="34" customFormat="1" ht="47.25" x14ac:dyDescent="0.25">
      <c r="A88" s="36" t="s">
        <v>41</v>
      </c>
      <c r="B88" s="6" t="s">
        <v>132</v>
      </c>
      <c r="C88" s="41">
        <v>848842.5</v>
      </c>
      <c r="D88" s="41">
        <v>864304.6</v>
      </c>
    </row>
    <row r="89" spans="1:4" s="34" customFormat="1" ht="78" customHeight="1" x14ac:dyDescent="0.2">
      <c r="A89" s="40" t="s">
        <v>100</v>
      </c>
      <c r="B89" s="6" t="s">
        <v>135</v>
      </c>
      <c r="C89" s="32">
        <v>1931809.5</v>
      </c>
      <c r="D89" s="32">
        <v>2009081.1</v>
      </c>
    </row>
    <row r="90" spans="1:4" s="34" customFormat="1" ht="31.5" x14ac:dyDescent="0.2">
      <c r="A90" s="40" t="s">
        <v>152</v>
      </c>
      <c r="B90" s="6" t="s">
        <v>153</v>
      </c>
      <c r="C90" s="32">
        <v>307672.59999999998</v>
      </c>
      <c r="D90" s="32">
        <v>270065.59999999998</v>
      </c>
    </row>
    <row r="91" spans="1:4" s="34" customFormat="1" ht="15.75" x14ac:dyDescent="0.25">
      <c r="A91" s="35" t="s">
        <v>16</v>
      </c>
      <c r="B91" s="6" t="s">
        <v>137</v>
      </c>
      <c r="C91" s="32">
        <f>SUM(C92:C92)</f>
        <v>228768</v>
      </c>
      <c r="D91" s="32">
        <f>SUM(D92:D92)</f>
        <v>228768</v>
      </c>
    </row>
    <row r="92" spans="1:4" s="34" customFormat="1" ht="30" customHeight="1" x14ac:dyDescent="0.2">
      <c r="A92" s="40" t="s">
        <v>117</v>
      </c>
      <c r="B92" s="6" t="s">
        <v>138</v>
      </c>
      <c r="C92" s="32">
        <v>228768</v>
      </c>
      <c r="D92" s="32">
        <v>228768</v>
      </c>
    </row>
    <row r="93" spans="1:4" s="11" customFormat="1" ht="15.75" x14ac:dyDescent="0.25">
      <c r="A93" s="43" t="s">
        <v>17</v>
      </c>
      <c r="B93" s="44"/>
      <c r="C93" s="45">
        <f>C12+C60</f>
        <v>126305814.90000001</v>
      </c>
      <c r="D93" s="45">
        <f>D12+D60</f>
        <v>129301315.5</v>
      </c>
    </row>
  </sheetData>
  <sheetProtection autoFilter="0"/>
  <autoFilter ref="A10:D93"/>
  <mergeCells count="4">
    <mergeCell ref="A7:D7"/>
    <mergeCell ref="C10:D10"/>
    <mergeCell ref="B10:B11"/>
    <mergeCell ref="A10:A11"/>
  </mergeCells>
  <pageMargins left="0.78740157480314965" right="0.39370078740157483" top="0.78740157480314965" bottom="0.78740157480314965" header="0.51181102362204722" footer="0.51181102362204722"/>
  <pageSetup paperSize="9" scale="64" orientation="portrait" r:id="rId1"/>
  <headerFooter differentFirst="1">
    <oddHeader>&amp;C&amp;12&amp;P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</vt:lpstr>
      <vt:lpstr>Прил.4!Заголовки_для_печати</vt:lpstr>
      <vt:lpstr>Прил.4!Область_печати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k224</cp:lastModifiedBy>
  <cp:lastPrinted>2017-10-24T10:09:51Z</cp:lastPrinted>
  <dcterms:created xsi:type="dcterms:W3CDTF">2009-01-15T06:05:27Z</dcterms:created>
  <dcterms:modified xsi:type="dcterms:W3CDTF">2017-10-25T07:23:45Z</dcterms:modified>
</cp:coreProperties>
</file>