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Материалы+методики\"/>
    </mc:Choice>
  </mc:AlternateContent>
  <bookViews>
    <workbookView xWindow="480" yWindow="240" windowWidth="27795" windowHeight="12465" activeTab="1"/>
  </bookViews>
  <sheets>
    <sheet name="потребность" sheetId="1" r:id="rId1"/>
    <sheet name="на отправку" sheetId="2" r:id="rId2"/>
    <sheet name="Лист3" sheetId="3" r:id="rId3"/>
  </sheets>
  <definedNames>
    <definedName name="_xlnm.Print_Titles" localSheetId="0">потребность!$5:$7</definedName>
    <definedName name="_xlnm.Print_Area" localSheetId="1">'на отправку'!$A$1:$I$63</definedName>
  </definedNames>
  <calcPr calcId="162913"/>
</workbook>
</file>

<file path=xl/calcChain.xml><?xml version="1.0" encoding="utf-8"?>
<calcChain xmlns="http://schemas.openxmlformats.org/spreadsheetml/2006/main">
  <c r="G27" i="2" l="1"/>
  <c r="G48" i="2"/>
  <c r="G32" i="2"/>
  <c r="G31" i="2"/>
  <c r="G6" i="2" l="1"/>
  <c r="H6" i="2" s="1"/>
  <c r="C49" i="2"/>
  <c r="H48" i="2"/>
  <c r="I48" i="2" s="1"/>
  <c r="E48" i="2"/>
  <c r="G47" i="2"/>
  <c r="H47" i="2" s="1"/>
  <c r="I47" i="2" s="1"/>
  <c r="E47" i="2"/>
  <c r="G46" i="2"/>
  <c r="H46" i="2" s="1"/>
  <c r="I46" i="2" s="1"/>
  <c r="E46" i="2"/>
  <c r="G45" i="2"/>
  <c r="H45" i="2" s="1"/>
  <c r="I45" i="2" s="1"/>
  <c r="E45" i="2"/>
  <c r="G44" i="2"/>
  <c r="H44" i="2" s="1"/>
  <c r="I44" i="2" s="1"/>
  <c r="E44" i="2"/>
  <c r="G43" i="2"/>
  <c r="H43" i="2" s="1"/>
  <c r="I43" i="2" s="1"/>
  <c r="E43" i="2"/>
  <c r="G42" i="2"/>
  <c r="H42" i="2" s="1"/>
  <c r="I42" i="2" s="1"/>
  <c r="E42" i="2"/>
  <c r="G41" i="2"/>
  <c r="H41" i="2" s="1"/>
  <c r="I41" i="2" s="1"/>
  <c r="E41" i="2"/>
  <c r="G40" i="2"/>
  <c r="H40" i="2" s="1"/>
  <c r="I40" i="2" s="1"/>
  <c r="E40" i="2"/>
  <c r="G39" i="2"/>
  <c r="H39" i="2" s="1"/>
  <c r="I39" i="2" s="1"/>
  <c r="E39" i="2"/>
  <c r="G38" i="2"/>
  <c r="H38" i="2" s="1"/>
  <c r="I38" i="2" s="1"/>
  <c r="E38" i="2"/>
  <c r="G37" i="2"/>
  <c r="H37" i="2" s="1"/>
  <c r="I37" i="2" s="1"/>
  <c r="E37" i="2"/>
  <c r="G36" i="2"/>
  <c r="H36" i="2" s="1"/>
  <c r="I36" i="2" s="1"/>
  <c r="E36" i="2"/>
  <c r="G35" i="2"/>
  <c r="H35" i="2" s="1"/>
  <c r="I35" i="2" s="1"/>
  <c r="E35" i="2"/>
  <c r="G34" i="2"/>
  <c r="H34" i="2" s="1"/>
  <c r="I34" i="2" s="1"/>
  <c r="E34" i="2"/>
  <c r="G33" i="2"/>
  <c r="H33" i="2" s="1"/>
  <c r="I33" i="2" s="1"/>
  <c r="E33" i="2"/>
  <c r="H32" i="2"/>
  <c r="I32" i="2" s="1"/>
  <c r="E32" i="2"/>
  <c r="H31" i="2"/>
  <c r="I31" i="2" s="1"/>
  <c r="E31" i="2"/>
  <c r="G30" i="2"/>
  <c r="H30" i="2" s="1"/>
  <c r="I30" i="2" s="1"/>
  <c r="E30" i="2"/>
  <c r="G29" i="2"/>
  <c r="H29" i="2" s="1"/>
  <c r="I29" i="2" s="1"/>
  <c r="E29" i="2"/>
  <c r="G28" i="2"/>
  <c r="H28" i="2" s="1"/>
  <c r="I28" i="2" s="1"/>
  <c r="E28" i="2"/>
  <c r="H27" i="2"/>
  <c r="I27" i="2" s="1"/>
  <c r="E27" i="2"/>
  <c r="G26" i="2"/>
  <c r="H26" i="2" s="1"/>
  <c r="I26" i="2" s="1"/>
  <c r="E26" i="2"/>
  <c r="G25" i="2"/>
  <c r="H25" i="2" s="1"/>
  <c r="I25" i="2" s="1"/>
  <c r="E25" i="2"/>
  <c r="G24" i="2"/>
  <c r="H24" i="2" s="1"/>
  <c r="I24" i="2" s="1"/>
  <c r="E24" i="2"/>
  <c r="G23" i="2"/>
  <c r="H23" i="2" s="1"/>
  <c r="I23" i="2" s="1"/>
  <c r="E23" i="2"/>
  <c r="G22" i="2"/>
  <c r="H22" i="2" s="1"/>
  <c r="I22" i="2" s="1"/>
  <c r="E22" i="2"/>
  <c r="G21" i="2"/>
  <c r="H21" i="2" s="1"/>
  <c r="I21" i="2" s="1"/>
  <c r="E21" i="2"/>
  <c r="G20" i="2"/>
  <c r="H20" i="2" s="1"/>
  <c r="I20" i="2" s="1"/>
  <c r="E20" i="2"/>
  <c r="G19" i="2"/>
  <c r="H19" i="2" s="1"/>
  <c r="I19" i="2" s="1"/>
  <c r="E19" i="2"/>
  <c r="G18" i="2"/>
  <c r="H18" i="2" s="1"/>
  <c r="I18" i="2" s="1"/>
  <c r="E18" i="2"/>
  <c r="G17" i="2"/>
  <c r="H17" i="2" s="1"/>
  <c r="I17" i="2" s="1"/>
  <c r="E17" i="2"/>
  <c r="G15" i="2"/>
  <c r="H15" i="2" s="1"/>
  <c r="I15" i="2" s="1"/>
  <c r="E15" i="2"/>
  <c r="G14" i="2"/>
  <c r="H14" i="2" s="1"/>
  <c r="I14" i="2" s="1"/>
  <c r="E14" i="2"/>
  <c r="G13" i="2"/>
  <c r="H13" i="2" s="1"/>
  <c r="I13" i="2" s="1"/>
  <c r="E13" i="2"/>
  <c r="G12" i="2"/>
  <c r="H12" i="2" s="1"/>
  <c r="I12" i="2" s="1"/>
  <c r="E12" i="2"/>
  <c r="G11" i="2"/>
  <c r="H11" i="2" s="1"/>
  <c r="I11" i="2" s="1"/>
  <c r="E11" i="2"/>
  <c r="G10" i="2"/>
  <c r="H10" i="2" s="1"/>
  <c r="I10" i="2" s="1"/>
  <c r="E10" i="2"/>
  <c r="G9" i="2"/>
  <c r="H9" i="2" s="1"/>
  <c r="I9" i="2" s="1"/>
  <c r="E9" i="2"/>
  <c r="G8" i="2"/>
  <c r="H8" i="2" s="1"/>
  <c r="I8" i="2" s="1"/>
  <c r="E8" i="2"/>
  <c r="G7" i="2"/>
  <c r="H7" i="2" s="1"/>
  <c r="I7" i="2" s="1"/>
  <c r="E7" i="2"/>
  <c r="E6" i="2"/>
  <c r="E49" i="2" l="1"/>
  <c r="G49" i="2"/>
  <c r="H49" i="2"/>
  <c r="I6" i="2"/>
  <c r="I49" i="2" s="1"/>
  <c r="H19" i="1"/>
  <c r="I19" i="1" s="1"/>
  <c r="K19" i="1" l="1"/>
  <c r="L19" i="1" s="1"/>
  <c r="E52" i="1" l="1"/>
  <c r="D52" i="1"/>
  <c r="C51" i="1"/>
  <c r="H51" i="1" s="1"/>
  <c r="C50" i="1"/>
  <c r="H50" i="1" s="1"/>
  <c r="C49" i="1"/>
  <c r="H49" i="1" s="1"/>
  <c r="C48" i="1"/>
  <c r="H48" i="1" s="1"/>
  <c r="C47" i="1"/>
  <c r="H47" i="1" s="1"/>
  <c r="C46" i="1"/>
  <c r="H46" i="1" s="1"/>
  <c r="C45" i="1"/>
  <c r="H45" i="1" s="1"/>
  <c r="C44" i="1"/>
  <c r="H44" i="1" s="1"/>
  <c r="C43" i="1"/>
  <c r="H43" i="1" s="1"/>
  <c r="C42" i="1"/>
  <c r="H42" i="1" s="1"/>
  <c r="C41" i="1"/>
  <c r="H41" i="1" s="1"/>
  <c r="C40" i="1"/>
  <c r="H40" i="1" s="1"/>
  <c r="C39" i="1"/>
  <c r="H39" i="1" s="1"/>
  <c r="C38" i="1"/>
  <c r="H38" i="1" s="1"/>
  <c r="C37" i="1"/>
  <c r="H37" i="1" s="1"/>
  <c r="C36" i="1"/>
  <c r="H36" i="1" s="1"/>
  <c r="C35" i="1"/>
  <c r="H35" i="1" s="1"/>
  <c r="C34" i="1"/>
  <c r="H34" i="1" s="1"/>
  <c r="C33" i="1"/>
  <c r="H33" i="1" s="1"/>
  <c r="C32" i="1"/>
  <c r="H32" i="1" s="1"/>
  <c r="C31" i="1"/>
  <c r="H31" i="1" s="1"/>
  <c r="C30" i="1"/>
  <c r="H30" i="1" s="1"/>
  <c r="C29" i="1"/>
  <c r="H29" i="1" s="1"/>
  <c r="C28" i="1"/>
  <c r="H28" i="1" s="1"/>
  <c r="C27" i="1"/>
  <c r="H27" i="1" s="1"/>
  <c r="C26" i="1"/>
  <c r="H26" i="1" s="1"/>
  <c r="C25" i="1"/>
  <c r="H25" i="1" s="1"/>
  <c r="C24" i="1"/>
  <c r="H24" i="1" s="1"/>
  <c r="C23" i="1"/>
  <c r="H23" i="1" s="1"/>
  <c r="C22" i="1"/>
  <c r="H22" i="1" s="1"/>
  <c r="C21" i="1"/>
  <c r="H21" i="1" s="1"/>
  <c r="C20" i="1"/>
  <c r="H20" i="1" s="1"/>
  <c r="C18" i="1"/>
  <c r="H18" i="1" s="1"/>
  <c r="C17" i="1"/>
  <c r="H17" i="1" s="1"/>
  <c r="C16" i="1"/>
  <c r="H16" i="1" s="1"/>
  <c r="C15" i="1"/>
  <c r="H15" i="1" s="1"/>
  <c r="C14" i="1"/>
  <c r="H14" i="1" s="1"/>
  <c r="C13" i="1"/>
  <c r="H13" i="1" s="1"/>
  <c r="C12" i="1"/>
  <c r="H12" i="1" s="1"/>
  <c r="C11" i="1"/>
  <c r="H11" i="1" s="1"/>
  <c r="C10" i="1"/>
  <c r="H10" i="1" s="1"/>
  <c r="C9" i="1"/>
  <c r="K14" i="1" l="1"/>
  <c r="L14" i="1" s="1"/>
  <c r="I14" i="1"/>
  <c r="I23" i="1"/>
  <c r="K23" i="1"/>
  <c r="L23" i="1" s="1"/>
  <c r="I35" i="1"/>
  <c r="K35" i="1"/>
  <c r="L35" i="1" s="1"/>
  <c r="I39" i="1"/>
  <c r="K39" i="1"/>
  <c r="L39" i="1" s="1"/>
  <c r="I47" i="1"/>
  <c r="K47" i="1"/>
  <c r="L47" i="1" s="1"/>
  <c r="I15" i="1"/>
  <c r="K15" i="1"/>
  <c r="L15" i="1" s="1"/>
  <c r="K24" i="1"/>
  <c r="L24" i="1" s="1"/>
  <c r="I24" i="1"/>
  <c r="K32" i="1"/>
  <c r="L32" i="1" s="1"/>
  <c r="I32" i="1"/>
  <c r="I36" i="1"/>
  <c r="K36" i="1"/>
  <c r="L36" i="1" s="1"/>
  <c r="I44" i="1"/>
  <c r="K44" i="1"/>
  <c r="L44" i="1" s="1"/>
  <c r="K12" i="1"/>
  <c r="L12" i="1" s="1"/>
  <c r="I12" i="1"/>
  <c r="K16" i="1"/>
  <c r="L16" i="1" s="1"/>
  <c r="I16" i="1"/>
  <c r="I21" i="1"/>
  <c r="K21" i="1"/>
  <c r="L21" i="1" s="1"/>
  <c r="I25" i="1"/>
  <c r="K25" i="1"/>
  <c r="L25" i="1" s="1"/>
  <c r="I29" i="1"/>
  <c r="K29" i="1"/>
  <c r="L29" i="1" s="1"/>
  <c r="I33" i="1"/>
  <c r="K33" i="1"/>
  <c r="L33" i="1" s="1"/>
  <c r="I37" i="1"/>
  <c r="K37" i="1"/>
  <c r="L37" i="1" s="1"/>
  <c r="I41" i="1"/>
  <c r="K41" i="1"/>
  <c r="L41" i="1" s="1"/>
  <c r="I45" i="1"/>
  <c r="K45" i="1"/>
  <c r="L45" i="1" s="1"/>
  <c r="I49" i="1"/>
  <c r="K49" i="1"/>
  <c r="L49" i="1" s="1"/>
  <c r="K10" i="1"/>
  <c r="L10" i="1" s="1"/>
  <c r="I10" i="1"/>
  <c r="K18" i="1"/>
  <c r="L18" i="1" s="1"/>
  <c r="I18" i="1"/>
  <c r="I27" i="1"/>
  <c r="K27" i="1"/>
  <c r="L27" i="1" s="1"/>
  <c r="I31" i="1"/>
  <c r="K31" i="1"/>
  <c r="L31" i="1" s="1"/>
  <c r="I43" i="1"/>
  <c r="K43" i="1"/>
  <c r="L43" i="1" s="1"/>
  <c r="I51" i="1"/>
  <c r="K51" i="1"/>
  <c r="L51" i="1" s="1"/>
  <c r="I11" i="1"/>
  <c r="K11" i="1"/>
  <c r="L11" i="1" s="1"/>
  <c r="I20" i="1"/>
  <c r="K20" i="1"/>
  <c r="L20" i="1" s="1"/>
  <c r="I28" i="1"/>
  <c r="K28" i="1"/>
  <c r="L28" i="1" s="1"/>
  <c r="K40" i="1"/>
  <c r="L40" i="1" s="1"/>
  <c r="I40" i="1"/>
  <c r="K48" i="1"/>
  <c r="L48" i="1" s="1"/>
  <c r="I48" i="1"/>
  <c r="I13" i="1"/>
  <c r="K13" i="1"/>
  <c r="L13" i="1" s="1"/>
  <c r="I17" i="1"/>
  <c r="K17" i="1"/>
  <c r="L17" i="1" s="1"/>
  <c r="K22" i="1"/>
  <c r="L22" i="1" s="1"/>
  <c r="I22" i="1"/>
  <c r="K26" i="1"/>
  <c r="L26" i="1" s="1"/>
  <c r="I26" i="1"/>
  <c r="K30" i="1"/>
  <c r="L30" i="1" s="1"/>
  <c r="I30" i="1"/>
  <c r="K34" i="1"/>
  <c r="L34" i="1" s="1"/>
  <c r="I34" i="1"/>
  <c r="K38" i="1"/>
  <c r="L38" i="1" s="1"/>
  <c r="I38" i="1"/>
  <c r="K42" i="1"/>
  <c r="L42" i="1" s="1"/>
  <c r="I42" i="1"/>
  <c r="K46" i="1"/>
  <c r="L46" i="1" s="1"/>
  <c r="I46" i="1"/>
  <c r="K50" i="1"/>
  <c r="L50" i="1" s="1"/>
  <c r="I50" i="1"/>
  <c r="C52" i="1"/>
  <c r="H9" i="1"/>
  <c r="H52" i="1" l="1"/>
  <c r="K9" i="1"/>
  <c r="I9" i="1"/>
  <c r="L9" i="1" l="1"/>
  <c r="L52" i="1" s="1"/>
  <c r="K52" i="1"/>
  <c r="J9" i="1"/>
  <c r="J52" i="1" s="1"/>
  <c r="I52" i="1"/>
</calcChain>
</file>

<file path=xl/sharedStrings.xml><?xml version="1.0" encoding="utf-8"?>
<sst xmlns="http://schemas.openxmlformats.org/spreadsheetml/2006/main" count="167" uniqueCount="161">
  <si>
    <t>№ п/п</t>
  </si>
  <si>
    <t xml:space="preserve"> Предоставление мер социальной поддержки многодетным и малоимущим семьям </t>
  </si>
  <si>
    <t>Кол-во учебных дней</t>
  </si>
  <si>
    <t>Дополнительная потребность на 2017 год (тыс. рублей)</t>
  </si>
  <si>
    <t>Всего</t>
  </si>
  <si>
    <t xml:space="preserve"> тыс.руб.</t>
  </si>
  <si>
    <t>Города</t>
  </si>
  <si>
    <t>Ангарское городское МО</t>
  </si>
  <si>
    <t>МО "город Братск"</t>
  </si>
  <si>
    <t>Зиминское городское МО</t>
  </si>
  <si>
    <t>Город Иркутск</t>
  </si>
  <si>
    <t>МО "город Саянск"</t>
  </si>
  <si>
    <t>МО "город Свирск"</t>
  </si>
  <si>
    <t>МО "город Тулун"</t>
  </si>
  <si>
    <t>МО "город Усолье- Сибирское"</t>
  </si>
  <si>
    <t>МО "город Усть- Илимск"</t>
  </si>
  <si>
    <t>МО "город Черемхово"</t>
  </si>
  <si>
    <t>Муниципальные районы</t>
  </si>
  <si>
    <t>МО "Аларский район"</t>
  </si>
  <si>
    <t>МО "Балаганский район"</t>
  </si>
  <si>
    <t>МО "Баяндаевский район"</t>
  </si>
  <si>
    <t>МО города Бодайбо</t>
  </si>
  <si>
    <t>МО "Боханский район"</t>
  </si>
  <si>
    <t>МО "Братский район"</t>
  </si>
  <si>
    <t>МО "Жигаловский район"</t>
  </si>
  <si>
    <t>МО "Заларинский район"</t>
  </si>
  <si>
    <t>Зиминское районное МО</t>
  </si>
  <si>
    <t>Иркутское районное МО</t>
  </si>
  <si>
    <t>МО "Казачинско- Ленский район"</t>
  </si>
  <si>
    <t>МО "Катангский район"</t>
  </si>
  <si>
    <t>МО "Качугский район"</t>
  </si>
  <si>
    <t>МО "Киренский район"</t>
  </si>
  <si>
    <t>МО "Куйтунский район"</t>
  </si>
  <si>
    <t>МО "Мамско - Чуйский район"</t>
  </si>
  <si>
    <t>МО "Нижнеилимский район"</t>
  </si>
  <si>
    <t>МО "Нижнеудинский район"</t>
  </si>
  <si>
    <t>МО "Нукутский район"</t>
  </si>
  <si>
    <t>Ольхонское районное МО</t>
  </si>
  <si>
    <t>МО "Осинский район"</t>
  </si>
  <si>
    <t>МО "Слюдянский район"</t>
  </si>
  <si>
    <t>МО  "Тайшетский район"</t>
  </si>
  <si>
    <t>МО "Тулунский район"</t>
  </si>
  <si>
    <t>Усольское районное МО</t>
  </si>
  <si>
    <t>МО "Усть- Илимский  район"</t>
  </si>
  <si>
    <t>Усть- Кутское районное МО</t>
  </si>
  <si>
    <t>МО "Усть- Удинский район"</t>
  </si>
  <si>
    <t>Черемховское районное МО</t>
  </si>
  <si>
    <t>Чунское районное МО</t>
  </si>
  <si>
    <t>Шелеховский район</t>
  </si>
  <si>
    <t>МО "Эхирит- Булагатский район"</t>
  </si>
  <si>
    <t>ИТОГО:</t>
  </si>
  <si>
    <t>Министр социального развития, опеки и попечительства Иркутской области</t>
  </si>
  <si>
    <t>А.В. Дорохова</t>
  </si>
  <si>
    <t>52-75-88</t>
  </si>
  <si>
    <t>Расчет потребности  необходимой на реализацию  Закона Иркутской области от 8  октября 2007 года № 76-оз "О наделении органов местного самоуправления отдельными областными государственными полномочиями по предоставлению мер социальной поддержки многодетным и малоимущим семьям " на 2018 год и на плановый период 2019 и 2020 годов</t>
  </si>
  <si>
    <t xml:space="preserve">Распределение предельных объемов бюджетных ассигнований на 2018 год               (тыс. рублей) </t>
  </si>
  <si>
    <t>В.А. Родионов</t>
  </si>
  <si>
    <t>Итого субвенция (тыс. рублей)</t>
  </si>
  <si>
    <t>Стоимость питания,      (30 рублей)</t>
  </si>
  <si>
    <t xml:space="preserve">Распределение предельных объемов бюджетных ассигнований на 2019 год       (тыс. рублей) </t>
  </si>
  <si>
    <t xml:space="preserve">Распределение предельных объемов бюджетных ассигнований на 2020 год        (тыс. рублей) </t>
  </si>
  <si>
    <t>многодет-ные</t>
  </si>
  <si>
    <t>малоиму-щие</t>
  </si>
  <si>
    <t>Количество учащихся, имеющих право на предоставление бесплатного  питания, чел.          (отчетные данные на 01.07.2017 г.)</t>
  </si>
  <si>
    <t>Наименование муниципального образования</t>
  </si>
  <si>
    <t>Стоимость питания учащихся в день, (руб.)</t>
  </si>
  <si>
    <t>Дневная потребность в разрезе территорий (руб.)</t>
  </si>
  <si>
    <t>Количество учебных дней</t>
  </si>
  <si>
    <t>Городские округа:</t>
  </si>
  <si>
    <t>1.</t>
  </si>
  <si>
    <t>Муниципальное образование города Братска</t>
  </si>
  <si>
    <t>2.</t>
  </si>
  <si>
    <t>Зиминское городское муниципальное образование</t>
  </si>
  <si>
    <t>3.</t>
  </si>
  <si>
    <t>4.</t>
  </si>
  <si>
    <t>5.</t>
  </si>
  <si>
    <t>6.</t>
  </si>
  <si>
    <t>7.</t>
  </si>
  <si>
    <t>8.</t>
  </si>
  <si>
    <t>Муниципальное образование город Усть-Илимск</t>
  </si>
  <si>
    <t>9.</t>
  </si>
  <si>
    <t>Муниципальные районы:</t>
  </si>
  <si>
    <t>11.</t>
  </si>
  <si>
    <t>12.</t>
  </si>
  <si>
    <t>Муниципальное образование Балаганский район</t>
  </si>
  <si>
    <t>13.</t>
  </si>
  <si>
    <t>14.</t>
  </si>
  <si>
    <t>15.</t>
  </si>
  <si>
    <t>16.</t>
  </si>
  <si>
    <t>17.</t>
  </si>
  <si>
    <t>18.</t>
  </si>
  <si>
    <t>19.</t>
  </si>
  <si>
    <t>Зиминское районное муниципальное образование</t>
  </si>
  <si>
    <t>20.</t>
  </si>
  <si>
    <t>21.</t>
  </si>
  <si>
    <t>22.</t>
  </si>
  <si>
    <t>23.</t>
  </si>
  <si>
    <t>24.</t>
  </si>
  <si>
    <t>25.</t>
  </si>
  <si>
    <t>Муниципальное образование Куйтунский район</t>
  </si>
  <si>
    <t>26.</t>
  </si>
  <si>
    <t>Муниципальное образование Мамско-Чуйского района</t>
  </si>
  <si>
    <t>27.</t>
  </si>
  <si>
    <t>28.</t>
  </si>
  <si>
    <t>29.</t>
  </si>
  <si>
    <t>30.</t>
  </si>
  <si>
    <t>Ольхонское районное муниципальное образование</t>
  </si>
  <si>
    <t>31.</t>
  </si>
  <si>
    <t>32.</t>
  </si>
  <si>
    <t>33.</t>
  </si>
  <si>
    <t>34.</t>
  </si>
  <si>
    <t>35.</t>
  </si>
  <si>
    <t>Усольское районное муниципальное образование</t>
  </si>
  <si>
    <t>36.</t>
  </si>
  <si>
    <t>37.</t>
  </si>
  <si>
    <t>Усть-Кутское муниципальное образование</t>
  </si>
  <si>
    <t>38.</t>
  </si>
  <si>
    <t>39.</t>
  </si>
  <si>
    <t>Черемховское районное муниципальное образование</t>
  </si>
  <si>
    <t>40.</t>
  </si>
  <si>
    <t>Чунское районное муниципальное образование</t>
  </si>
  <si>
    <t>41.</t>
  </si>
  <si>
    <t>42.</t>
  </si>
  <si>
    <t>х</t>
  </si>
  <si>
    <t>Муниципальное образование "Ангарский городской округ"</t>
  </si>
  <si>
    <t>город Иркутск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</si>
  <si>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</si>
  <si>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</si>
  <si>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</si>
  <si>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город Усолье-Сибирское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</si>
  <si>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</si>
  <si>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</si>
  <si>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"Баяндаевский район" Иркутской области</t>
  </si>
  <si>
    <t>Муниципальное образование города Бодайбо и района</t>
  </si>
  <si>
    <t>Муниципальное образование Боханский район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</si>
  <si>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</si>
  <si>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</si>
  <si>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</si>
  <si>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Иркутское районное муниципальное образование Иркутской области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</si>
  <si>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</si>
  <si>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</si>
  <si>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</si>
  <si>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Киренский район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</si>
  <si>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</si>
  <si>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</si>
  <si>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</si>
  <si>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Осинский муниципальный район</t>
  </si>
  <si>
    <t>Муниципальное образование "Слюдянский район"</t>
  </si>
  <si>
    <t>Муниципальное образование "Тайшетский район"</t>
  </si>
  <si>
    <t>Муниципальное образование "Тулунский район"</t>
  </si>
  <si>
    <t>Муниципальное образование "Усть-Илимский район"</t>
  </si>
  <si>
    <t>Районное муниципальное образование "Усть-Удинский район"</t>
  </si>
  <si>
    <t>Муниципальное образование "Эхирит-Булагатский район"</t>
  </si>
  <si>
    <t>Е.Л. Хлебникова</t>
  </si>
  <si>
    <t xml:space="preserve"> 2018 год             (тыс. руб.)</t>
  </si>
  <si>
    <t>2019 год        (тыс. руб.)</t>
  </si>
  <si>
    <t>2020 год         (тыс. руб.)</t>
  </si>
  <si>
    <t>Кол-во учащихся (отчетные данные на 01.07.2017), (чел.)</t>
  </si>
  <si>
    <t>субвенций из областного бюджета местным бюджетам для осуществления органами местного самоуправления отдельных областных государственных полномочий по предоставлению мер социальной поддержки многодетным и малоимущим семьям на 2018 год и на плановый период 2019 и 2020 годов</t>
  </si>
  <si>
    <t>РАСЧЕТ РАСПРЕДЕЛЕНИЯ</t>
  </si>
  <si>
    <t xml:space="preserve">Министр социального развития, опеки и попечительства Иркутской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</si>
</sst>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р_._-;\-* #,##0.00_р_._-;_-* &quot;-&quot;??_р_._-;_-@_-"/>
    <numFmt numFmtId="164" formatCode="_-* #,##0.00\ _₽_-;\-* #,##0.00\ _₽_-;_-* &quot;-&quot;??\ _₽_-;_-@_-"/>
    <numFmt numFmtId="165" formatCode="_-* #,##0.0_р_._-;\-* #,##0.0_р_._-;_-* &quot;-&quot;??_р_._-;_-@_-"/>
    <numFmt numFmtId="166" formatCode="_-* #,##0_р_._-;\-* #,##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4" fontId="5" fillId="0" borderId="0" xfId="0" applyNumberFormat="1" applyFont="1"/>
    <xf numFmtId="43" fontId="5" fillId="0" borderId="0" xfId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166" fontId="3" fillId="0" borderId="1" xfId="1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justify"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 applyProtection="1">
      <alignment horizontal="center" vertical="justify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pane ySplit="6" topLeftCell="A42" activePane="bottomLeft" state="frozen"/>
      <selection pane="bottomLeft" activeCell="C9" sqref="C9:C51"/>
    </sheetView>
  </sheetViews>
  <sheetFormatPr defaultRowHeight="18.75" x14ac:dyDescent="0.3"/>
  <cols>
    <col min="1" max="1" width="9.140625" style="1"/>
    <col min="2" max="2" width="39.42578125" style="1" customWidth="1"/>
    <col min="3" max="3" width="15.140625" style="1" customWidth="1"/>
    <col min="4" max="4" width="13.5703125" style="1" customWidth="1"/>
    <col min="5" max="5" width="12.7109375" style="1" customWidth="1"/>
    <col min="6" max="6" width="14.28515625" style="1" customWidth="1"/>
    <col min="7" max="7" width="15.140625" style="1" customWidth="1"/>
    <col min="8" max="8" width="18.85546875" style="1" customWidth="1"/>
    <col min="9" max="9" width="24.7109375" style="1" customWidth="1"/>
    <col min="10" max="10" width="15.140625" style="1" hidden="1" customWidth="1"/>
    <col min="11" max="11" width="20.7109375" style="1" customWidth="1"/>
    <col min="12" max="12" width="20.5703125" style="1" customWidth="1"/>
    <col min="13" max="254" width="9.140625" style="1"/>
    <col min="255" max="255" width="39.42578125" style="1" customWidth="1"/>
    <col min="256" max="258" width="15.140625" style="1" customWidth="1"/>
    <col min="259" max="259" width="12.28515625" style="1" customWidth="1"/>
    <col min="260" max="264" width="15.140625" style="1" customWidth="1"/>
    <col min="265" max="265" width="16.42578125" style="1" customWidth="1"/>
    <col min="266" max="266" width="0" style="1" hidden="1" customWidth="1"/>
    <col min="267" max="267" width="16.42578125" style="1" customWidth="1"/>
    <col min="268" max="268" width="17.85546875" style="1" customWidth="1"/>
    <col min="269" max="510" width="9.140625" style="1"/>
    <col min="511" max="511" width="39.42578125" style="1" customWidth="1"/>
    <col min="512" max="514" width="15.140625" style="1" customWidth="1"/>
    <col min="515" max="515" width="12.28515625" style="1" customWidth="1"/>
    <col min="516" max="520" width="15.140625" style="1" customWidth="1"/>
    <col min="521" max="521" width="16.42578125" style="1" customWidth="1"/>
    <col min="522" max="522" width="0" style="1" hidden="1" customWidth="1"/>
    <col min="523" max="523" width="16.42578125" style="1" customWidth="1"/>
    <col min="524" max="524" width="17.85546875" style="1" customWidth="1"/>
    <col min="525" max="766" width="9.140625" style="1"/>
    <col min="767" max="767" width="39.42578125" style="1" customWidth="1"/>
    <col min="768" max="770" width="15.140625" style="1" customWidth="1"/>
    <col min="771" max="771" width="12.28515625" style="1" customWidth="1"/>
    <col min="772" max="776" width="15.140625" style="1" customWidth="1"/>
    <col min="777" max="777" width="16.42578125" style="1" customWidth="1"/>
    <col min="778" max="778" width="0" style="1" hidden="1" customWidth="1"/>
    <col min="779" max="779" width="16.42578125" style="1" customWidth="1"/>
    <col min="780" max="780" width="17.85546875" style="1" customWidth="1"/>
    <col min="781" max="1022" width="9.140625" style="1"/>
    <col min="1023" max="1023" width="39.42578125" style="1" customWidth="1"/>
    <col min="1024" max="1026" width="15.140625" style="1" customWidth="1"/>
    <col min="1027" max="1027" width="12.28515625" style="1" customWidth="1"/>
    <col min="1028" max="1032" width="15.140625" style="1" customWidth="1"/>
    <col min="1033" max="1033" width="16.42578125" style="1" customWidth="1"/>
    <col min="1034" max="1034" width="0" style="1" hidden="1" customWidth="1"/>
    <col min="1035" max="1035" width="16.42578125" style="1" customWidth="1"/>
    <col min="1036" max="1036" width="17.85546875" style="1" customWidth="1"/>
    <col min="1037" max="1278" width="9.140625" style="1"/>
    <col min="1279" max="1279" width="39.42578125" style="1" customWidth="1"/>
    <col min="1280" max="1282" width="15.140625" style="1" customWidth="1"/>
    <col min="1283" max="1283" width="12.28515625" style="1" customWidth="1"/>
    <col min="1284" max="1288" width="15.140625" style="1" customWidth="1"/>
    <col min="1289" max="1289" width="16.42578125" style="1" customWidth="1"/>
    <col min="1290" max="1290" width="0" style="1" hidden="1" customWidth="1"/>
    <col min="1291" max="1291" width="16.42578125" style="1" customWidth="1"/>
    <col min="1292" max="1292" width="17.85546875" style="1" customWidth="1"/>
    <col min="1293" max="1534" width="9.140625" style="1"/>
    <col min="1535" max="1535" width="39.42578125" style="1" customWidth="1"/>
    <col min="1536" max="1538" width="15.140625" style="1" customWidth="1"/>
    <col min="1539" max="1539" width="12.28515625" style="1" customWidth="1"/>
    <col min="1540" max="1544" width="15.140625" style="1" customWidth="1"/>
    <col min="1545" max="1545" width="16.42578125" style="1" customWidth="1"/>
    <col min="1546" max="1546" width="0" style="1" hidden="1" customWidth="1"/>
    <col min="1547" max="1547" width="16.42578125" style="1" customWidth="1"/>
    <col min="1548" max="1548" width="17.85546875" style="1" customWidth="1"/>
    <col min="1549" max="1790" width="9.140625" style="1"/>
    <col min="1791" max="1791" width="39.42578125" style="1" customWidth="1"/>
    <col min="1792" max="1794" width="15.140625" style="1" customWidth="1"/>
    <col min="1795" max="1795" width="12.28515625" style="1" customWidth="1"/>
    <col min="1796" max="1800" width="15.140625" style="1" customWidth="1"/>
    <col min="1801" max="1801" width="16.42578125" style="1" customWidth="1"/>
    <col min="1802" max="1802" width="0" style="1" hidden="1" customWidth="1"/>
    <col min="1803" max="1803" width="16.42578125" style="1" customWidth="1"/>
    <col min="1804" max="1804" width="17.85546875" style="1" customWidth="1"/>
    <col min="1805" max="2046" width="9.140625" style="1"/>
    <col min="2047" max="2047" width="39.42578125" style="1" customWidth="1"/>
    <col min="2048" max="2050" width="15.140625" style="1" customWidth="1"/>
    <col min="2051" max="2051" width="12.28515625" style="1" customWidth="1"/>
    <col min="2052" max="2056" width="15.140625" style="1" customWidth="1"/>
    <col min="2057" max="2057" width="16.42578125" style="1" customWidth="1"/>
    <col min="2058" max="2058" width="0" style="1" hidden="1" customWidth="1"/>
    <col min="2059" max="2059" width="16.42578125" style="1" customWidth="1"/>
    <col min="2060" max="2060" width="17.85546875" style="1" customWidth="1"/>
    <col min="2061" max="2302" width="9.140625" style="1"/>
    <col min="2303" max="2303" width="39.42578125" style="1" customWidth="1"/>
    <col min="2304" max="2306" width="15.140625" style="1" customWidth="1"/>
    <col min="2307" max="2307" width="12.28515625" style="1" customWidth="1"/>
    <col min="2308" max="2312" width="15.140625" style="1" customWidth="1"/>
    <col min="2313" max="2313" width="16.42578125" style="1" customWidth="1"/>
    <col min="2314" max="2314" width="0" style="1" hidden="1" customWidth="1"/>
    <col min="2315" max="2315" width="16.42578125" style="1" customWidth="1"/>
    <col min="2316" max="2316" width="17.85546875" style="1" customWidth="1"/>
    <col min="2317" max="2558" width="9.140625" style="1"/>
    <col min="2559" max="2559" width="39.42578125" style="1" customWidth="1"/>
    <col min="2560" max="2562" width="15.140625" style="1" customWidth="1"/>
    <col min="2563" max="2563" width="12.28515625" style="1" customWidth="1"/>
    <col min="2564" max="2568" width="15.140625" style="1" customWidth="1"/>
    <col min="2569" max="2569" width="16.42578125" style="1" customWidth="1"/>
    <col min="2570" max="2570" width="0" style="1" hidden="1" customWidth="1"/>
    <col min="2571" max="2571" width="16.42578125" style="1" customWidth="1"/>
    <col min="2572" max="2572" width="17.85546875" style="1" customWidth="1"/>
    <col min="2573" max="2814" width="9.140625" style="1"/>
    <col min="2815" max="2815" width="39.42578125" style="1" customWidth="1"/>
    <col min="2816" max="2818" width="15.140625" style="1" customWidth="1"/>
    <col min="2819" max="2819" width="12.28515625" style="1" customWidth="1"/>
    <col min="2820" max="2824" width="15.140625" style="1" customWidth="1"/>
    <col min="2825" max="2825" width="16.42578125" style="1" customWidth="1"/>
    <col min="2826" max="2826" width="0" style="1" hidden="1" customWidth="1"/>
    <col min="2827" max="2827" width="16.42578125" style="1" customWidth="1"/>
    <col min="2828" max="2828" width="17.85546875" style="1" customWidth="1"/>
    <col min="2829" max="3070" width="9.140625" style="1"/>
    <col min="3071" max="3071" width="39.42578125" style="1" customWidth="1"/>
    <col min="3072" max="3074" width="15.140625" style="1" customWidth="1"/>
    <col min="3075" max="3075" width="12.28515625" style="1" customWidth="1"/>
    <col min="3076" max="3080" width="15.140625" style="1" customWidth="1"/>
    <col min="3081" max="3081" width="16.42578125" style="1" customWidth="1"/>
    <col min="3082" max="3082" width="0" style="1" hidden="1" customWidth="1"/>
    <col min="3083" max="3083" width="16.42578125" style="1" customWidth="1"/>
    <col min="3084" max="3084" width="17.85546875" style="1" customWidth="1"/>
    <col min="3085" max="3326" width="9.140625" style="1"/>
    <col min="3327" max="3327" width="39.42578125" style="1" customWidth="1"/>
    <col min="3328" max="3330" width="15.140625" style="1" customWidth="1"/>
    <col min="3331" max="3331" width="12.28515625" style="1" customWidth="1"/>
    <col min="3332" max="3336" width="15.140625" style="1" customWidth="1"/>
    <col min="3337" max="3337" width="16.42578125" style="1" customWidth="1"/>
    <col min="3338" max="3338" width="0" style="1" hidden="1" customWidth="1"/>
    <col min="3339" max="3339" width="16.42578125" style="1" customWidth="1"/>
    <col min="3340" max="3340" width="17.85546875" style="1" customWidth="1"/>
    <col min="3341" max="3582" width="9.140625" style="1"/>
    <col min="3583" max="3583" width="39.42578125" style="1" customWidth="1"/>
    <col min="3584" max="3586" width="15.140625" style="1" customWidth="1"/>
    <col min="3587" max="3587" width="12.28515625" style="1" customWidth="1"/>
    <col min="3588" max="3592" width="15.140625" style="1" customWidth="1"/>
    <col min="3593" max="3593" width="16.42578125" style="1" customWidth="1"/>
    <col min="3594" max="3594" width="0" style="1" hidden="1" customWidth="1"/>
    <col min="3595" max="3595" width="16.42578125" style="1" customWidth="1"/>
    <col min="3596" max="3596" width="17.85546875" style="1" customWidth="1"/>
    <col min="3597" max="3838" width="9.140625" style="1"/>
    <col min="3839" max="3839" width="39.42578125" style="1" customWidth="1"/>
    <col min="3840" max="3842" width="15.140625" style="1" customWidth="1"/>
    <col min="3843" max="3843" width="12.28515625" style="1" customWidth="1"/>
    <col min="3844" max="3848" width="15.140625" style="1" customWidth="1"/>
    <col min="3849" max="3849" width="16.42578125" style="1" customWidth="1"/>
    <col min="3850" max="3850" width="0" style="1" hidden="1" customWidth="1"/>
    <col min="3851" max="3851" width="16.42578125" style="1" customWidth="1"/>
    <col min="3852" max="3852" width="17.85546875" style="1" customWidth="1"/>
    <col min="3853" max="4094" width="9.140625" style="1"/>
    <col min="4095" max="4095" width="39.42578125" style="1" customWidth="1"/>
    <col min="4096" max="4098" width="15.140625" style="1" customWidth="1"/>
    <col min="4099" max="4099" width="12.28515625" style="1" customWidth="1"/>
    <col min="4100" max="4104" width="15.140625" style="1" customWidth="1"/>
    <col min="4105" max="4105" width="16.42578125" style="1" customWidth="1"/>
    <col min="4106" max="4106" width="0" style="1" hidden="1" customWidth="1"/>
    <col min="4107" max="4107" width="16.42578125" style="1" customWidth="1"/>
    <col min="4108" max="4108" width="17.85546875" style="1" customWidth="1"/>
    <col min="4109" max="4350" width="9.140625" style="1"/>
    <col min="4351" max="4351" width="39.42578125" style="1" customWidth="1"/>
    <col min="4352" max="4354" width="15.140625" style="1" customWidth="1"/>
    <col min="4355" max="4355" width="12.28515625" style="1" customWidth="1"/>
    <col min="4356" max="4360" width="15.140625" style="1" customWidth="1"/>
    <col min="4361" max="4361" width="16.42578125" style="1" customWidth="1"/>
    <col min="4362" max="4362" width="0" style="1" hidden="1" customWidth="1"/>
    <col min="4363" max="4363" width="16.42578125" style="1" customWidth="1"/>
    <col min="4364" max="4364" width="17.85546875" style="1" customWidth="1"/>
    <col min="4365" max="4606" width="9.140625" style="1"/>
    <col min="4607" max="4607" width="39.42578125" style="1" customWidth="1"/>
    <col min="4608" max="4610" width="15.140625" style="1" customWidth="1"/>
    <col min="4611" max="4611" width="12.28515625" style="1" customWidth="1"/>
    <col min="4612" max="4616" width="15.140625" style="1" customWidth="1"/>
    <col min="4617" max="4617" width="16.42578125" style="1" customWidth="1"/>
    <col min="4618" max="4618" width="0" style="1" hidden="1" customWidth="1"/>
    <col min="4619" max="4619" width="16.42578125" style="1" customWidth="1"/>
    <col min="4620" max="4620" width="17.85546875" style="1" customWidth="1"/>
    <col min="4621" max="4862" width="9.140625" style="1"/>
    <col min="4863" max="4863" width="39.42578125" style="1" customWidth="1"/>
    <col min="4864" max="4866" width="15.140625" style="1" customWidth="1"/>
    <col min="4867" max="4867" width="12.28515625" style="1" customWidth="1"/>
    <col min="4868" max="4872" width="15.140625" style="1" customWidth="1"/>
    <col min="4873" max="4873" width="16.42578125" style="1" customWidth="1"/>
    <col min="4874" max="4874" width="0" style="1" hidden="1" customWidth="1"/>
    <col min="4875" max="4875" width="16.42578125" style="1" customWidth="1"/>
    <col min="4876" max="4876" width="17.85546875" style="1" customWidth="1"/>
    <col min="4877" max="5118" width="9.140625" style="1"/>
    <col min="5119" max="5119" width="39.42578125" style="1" customWidth="1"/>
    <col min="5120" max="5122" width="15.140625" style="1" customWidth="1"/>
    <col min="5123" max="5123" width="12.28515625" style="1" customWidth="1"/>
    <col min="5124" max="5128" width="15.140625" style="1" customWidth="1"/>
    <col min="5129" max="5129" width="16.42578125" style="1" customWidth="1"/>
    <col min="5130" max="5130" width="0" style="1" hidden="1" customWidth="1"/>
    <col min="5131" max="5131" width="16.42578125" style="1" customWidth="1"/>
    <col min="5132" max="5132" width="17.85546875" style="1" customWidth="1"/>
    <col min="5133" max="5374" width="9.140625" style="1"/>
    <col min="5375" max="5375" width="39.42578125" style="1" customWidth="1"/>
    <col min="5376" max="5378" width="15.140625" style="1" customWidth="1"/>
    <col min="5379" max="5379" width="12.28515625" style="1" customWidth="1"/>
    <col min="5380" max="5384" width="15.140625" style="1" customWidth="1"/>
    <col min="5385" max="5385" width="16.42578125" style="1" customWidth="1"/>
    <col min="5386" max="5386" width="0" style="1" hidden="1" customWidth="1"/>
    <col min="5387" max="5387" width="16.42578125" style="1" customWidth="1"/>
    <col min="5388" max="5388" width="17.85546875" style="1" customWidth="1"/>
    <col min="5389" max="5630" width="9.140625" style="1"/>
    <col min="5631" max="5631" width="39.42578125" style="1" customWidth="1"/>
    <col min="5632" max="5634" width="15.140625" style="1" customWidth="1"/>
    <col min="5635" max="5635" width="12.28515625" style="1" customWidth="1"/>
    <col min="5636" max="5640" width="15.140625" style="1" customWidth="1"/>
    <col min="5641" max="5641" width="16.42578125" style="1" customWidth="1"/>
    <col min="5642" max="5642" width="0" style="1" hidden="1" customWidth="1"/>
    <col min="5643" max="5643" width="16.42578125" style="1" customWidth="1"/>
    <col min="5644" max="5644" width="17.85546875" style="1" customWidth="1"/>
    <col min="5645" max="5886" width="9.140625" style="1"/>
    <col min="5887" max="5887" width="39.42578125" style="1" customWidth="1"/>
    <col min="5888" max="5890" width="15.140625" style="1" customWidth="1"/>
    <col min="5891" max="5891" width="12.28515625" style="1" customWidth="1"/>
    <col min="5892" max="5896" width="15.140625" style="1" customWidth="1"/>
    <col min="5897" max="5897" width="16.42578125" style="1" customWidth="1"/>
    <col min="5898" max="5898" width="0" style="1" hidden="1" customWidth="1"/>
    <col min="5899" max="5899" width="16.42578125" style="1" customWidth="1"/>
    <col min="5900" max="5900" width="17.85546875" style="1" customWidth="1"/>
    <col min="5901" max="6142" width="9.140625" style="1"/>
    <col min="6143" max="6143" width="39.42578125" style="1" customWidth="1"/>
    <col min="6144" max="6146" width="15.140625" style="1" customWidth="1"/>
    <col min="6147" max="6147" width="12.28515625" style="1" customWidth="1"/>
    <col min="6148" max="6152" width="15.140625" style="1" customWidth="1"/>
    <col min="6153" max="6153" width="16.42578125" style="1" customWidth="1"/>
    <col min="6154" max="6154" width="0" style="1" hidden="1" customWidth="1"/>
    <col min="6155" max="6155" width="16.42578125" style="1" customWidth="1"/>
    <col min="6156" max="6156" width="17.85546875" style="1" customWidth="1"/>
    <col min="6157" max="6398" width="9.140625" style="1"/>
    <col min="6399" max="6399" width="39.42578125" style="1" customWidth="1"/>
    <col min="6400" max="6402" width="15.140625" style="1" customWidth="1"/>
    <col min="6403" max="6403" width="12.28515625" style="1" customWidth="1"/>
    <col min="6404" max="6408" width="15.140625" style="1" customWidth="1"/>
    <col min="6409" max="6409" width="16.42578125" style="1" customWidth="1"/>
    <col min="6410" max="6410" width="0" style="1" hidden="1" customWidth="1"/>
    <col min="6411" max="6411" width="16.42578125" style="1" customWidth="1"/>
    <col min="6412" max="6412" width="17.85546875" style="1" customWidth="1"/>
    <col min="6413" max="6654" width="9.140625" style="1"/>
    <col min="6655" max="6655" width="39.42578125" style="1" customWidth="1"/>
    <col min="6656" max="6658" width="15.140625" style="1" customWidth="1"/>
    <col min="6659" max="6659" width="12.28515625" style="1" customWidth="1"/>
    <col min="6660" max="6664" width="15.140625" style="1" customWidth="1"/>
    <col min="6665" max="6665" width="16.42578125" style="1" customWidth="1"/>
    <col min="6666" max="6666" width="0" style="1" hidden="1" customWidth="1"/>
    <col min="6667" max="6667" width="16.42578125" style="1" customWidth="1"/>
    <col min="6668" max="6668" width="17.85546875" style="1" customWidth="1"/>
    <col min="6669" max="6910" width="9.140625" style="1"/>
    <col min="6911" max="6911" width="39.42578125" style="1" customWidth="1"/>
    <col min="6912" max="6914" width="15.140625" style="1" customWidth="1"/>
    <col min="6915" max="6915" width="12.28515625" style="1" customWidth="1"/>
    <col min="6916" max="6920" width="15.140625" style="1" customWidth="1"/>
    <col min="6921" max="6921" width="16.42578125" style="1" customWidth="1"/>
    <col min="6922" max="6922" width="0" style="1" hidden="1" customWidth="1"/>
    <col min="6923" max="6923" width="16.42578125" style="1" customWidth="1"/>
    <col min="6924" max="6924" width="17.85546875" style="1" customWidth="1"/>
    <col min="6925" max="7166" width="9.140625" style="1"/>
    <col min="7167" max="7167" width="39.42578125" style="1" customWidth="1"/>
    <col min="7168" max="7170" width="15.140625" style="1" customWidth="1"/>
    <col min="7171" max="7171" width="12.28515625" style="1" customWidth="1"/>
    <col min="7172" max="7176" width="15.140625" style="1" customWidth="1"/>
    <col min="7177" max="7177" width="16.42578125" style="1" customWidth="1"/>
    <col min="7178" max="7178" width="0" style="1" hidden="1" customWidth="1"/>
    <col min="7179" max="7179" width="16.42578125" style="1" customWidth="1"/>
    <col min="7180" max="7180" width="17.85546875" style="1" customWidth="1"/>
    <col min="7181" max="7422" width="9.140625" style="1"/>
    <col min="7423" max="7423" width="39.42578125" style="1" customWidth="1"/>
    <col min="7424" max="7426" width="15.140625" style="1" customWidth="1"/>
    <col min="7427" max="7427" width="12.28515625" style="1" customWidth="1"/>
    <col min="7428" max="7432" width="15.140625" style="1" customWidth="1"/>
    <col min="7433" max="7433" width="16.42578125" style="1" customWidth="1"/>
    <col min="7434" max="7434" width="0" style="1" hidden="1" customWidth="1"/>
    <col min="7435" max="7435" width="16.42578125" style="1" customWidth="1"/>
    <col min="7436" max="7436" width="17.85546875" style="1" customWidth="1"/>
    <col min="7437" max="7678" width="9.140625" style="1"/>
    <col min="7679" max="7679" width="39.42578125" style="1" customWidth="1"/>
    <col min="7680" max="7682" width="15.140625" style="1" customWidth="1"/>
    <col min="7683" max="7683" width="12.28515625" style="1" customWidth="1"/>
    <col min="7684" max="7688" width="15.140625" style="1" customWidth="1"/>
    <col min="7689" max="7689" width="16.42578125" style="1" customWidth="1"/>
    <col min="7690" max="7690" width="0" style="1" hidden="1" customWidth="1"/>
    <col min="7691" max="7691" width="16.42578125" style="1" customWidth="1"/>
    <col min="7692" max="7692" width="17.85546875" style="1" customWidth="1"/>
    <col min="7693" max="7934" width="9.140625" style="1"/>
    <col min="7935" max="7935" width="39.42578125" style="1" customWidth="1"/>
    <col min="7936" max="7938" width="15.140625" style="1" customWidth="1"/>
    <col min="7939" max="7939" width="12.28515625" style="1" customWidth="1"/>
    <col min="7940" max="7944" width="15.140625" style="1" customWidth="1"/>
    <col min="7945" max="7945" width="16.42578125" style="1" customWidth="1"/>
    <col min="7946" max="7946" width="0" style="1" hidden="1" customWidth="1"/>
    <col min="7947" max="7947" width="16.42578125" style="1" customWidth="1"/>
    <col min="7948" max="7948" width="17.85546875" style="1" customWidth="1"/>
    <col min="7949" max="8190" width="9.140625" style="1"/>
    <col min="8191" max="8191" width="39.42578125" style="1" customWidth="1"/>
    <col min="8192" max="8194" width="15.140625" style="1" customWidth="1"/>
    <col min="8195" max="8195" width="12.28515625" style="1" customWidth="1"/>
    <col min="8196" max="8200" width="15.140625" style="1" customWidth="1"/>
    <col min="8201" max="8201" width="16.42578125" style="1" customWidth="1"/>
    <col min="8202" max="8202" width="0" style="1" hidden="1" customWidth="1"/>
    <col min="8203" max="8203" width="16.42578125" style="1" customWidth="1"/>
    <col min="8204" max="8204" width="17.85546875" style="1" customWidth="1"/>
    <col min="8205" max="8446" width="9.140625" style="1"/>
    <col min="8447" max="8447" width="39.42578125" style="1" customWidth="1"/>
    <col min="8448" max="8450" width="15.140625" style="1" customWidth="1"/>
    <col min="8451" max="8451" width="12.28515625" style="1" customWidth="1"/>
    <col min="8452" max="8456" width="15.140625" style="1" customWidth="1"/>
    <col min="8457" max="8457" width="16.42578125" style="1" customWidth="1"/>
    <col min="8458" max="8458" width="0" style="1" hidden="1" customWidth="1"/>
    <col min="8459" max="8459" width="16.42578125" style="1" customWidth="1"/>
    <col min="8460" max="8460" width="17.85546875" style="1" customWidth="1"/>
    <col min="8461" max="8702" width="9.140625" style="1"/>
    <col min="8703" max="8703" width="39.42578125" style="1" customWidth="1"/>
    <col min="8704" max="8706" width="15.140625" style="1" customWidth="1"/>
    <col min="8707" max="8707" width="12.28515625" style="1" customWidth="1"/>
    <col min="8708" max="8712" width="15.140625" style="1" customWidth="1"/>
    <col min="8713" max="8713" width="16.42578125" style="1" customWidth="1"/>
    <col min="8714" max="8714" width="0" style="1" hidden="1" customWidth="1"/>
    <col min="8715" max="8715" width="16.42578125" style="1" customWidth="1"/>
    <col min="8716" max="8716" width="17.85546875" style="1" customWidth="1"/>
    <col min="8717" max="8958" width="9.140625" style="1"/>
    <col min="8959" max="8959" width="39.42578125" style="1" customWidth="1"/>
    <col min="8960" max="8962" width="15.140625" style="1" customWidth="1"/>
    <col min="8963" max="8963" width="12.28515625" style="1" customWidth="1"/>
    <col min="8964" max="8968" width="15.140625" style="1" customWidth="1"/>
    <col min="8969" max="8969" width="16.42578125" style="1" customWidth="1"/>
    <col min="8970" max="8970" width="0" style="1" hidden="1" customWidth="1"/>
    <col min="8971" max="8971" width="16.42578125" style="1" customWidth="1"/>
    <col min="8972" max="8972" width="17.85546875" style="1" customWidth="1"/>
    <col min="8973" max="9214" width="9.140625" style="1"/>
    <col min="9215" max="9215" width="39.42578125" style="1" customWidth="1"/>
    <col min="9216" max="9218" width="15.140625" style="1" customWidth="1"/>
    <col min="9219" max="9219" width="12.28515625" style="1" customWidth="1"/>
    <col min="9220" max="9224" width="15.140625" style="1" customWidth="1"/>
    <col min="9225" max="9225" width="16.42578125" style="1" customWidth="1"/>
    <col min="9226" max="9226" width="0" style="1" hidden="1" customWidth="1"/>
    <col min="9227" max="9227" width="16.42578125" style="1" customWidth="1"/>
    <col min="9228" max="9228" width="17.85546875" style="1" customWidth="1"/>
    <col min="9229" max="9470" width="9.140625" style="1"/>
    <col min="9471" max="9471" width="39.42578125" style="1" customWidth="1"/>
    <col min="9472" max="9474" width="15.140625" style="1" customWidth="1"/>
    <col min="9475" max="9475" width="12.28515625" style="1" customWidth="1"/>
    <col min="9476" max="9480" width="15.140625" style="1" customWidth="1"/>
    <col min="9481" max="9481" width="16.42578125" style="1" customWidth="1"/>
    <col min="9482" max="9482" width="0" style="1" hidden="1" customWidth="1"/>
    <col min="9483" max="9483" width="16.42578125" style="1" customWidth="1"/>
    <col min="9484" max="9484" width="17.85546875" style="1" customWidth="1"/>
    <col min="9485" max="9726" width="9.140625" style="1"/>
    <col min="9727" max="9727" width="39.42578125" style="1" customWidth="1"/>
    <col min="9728" max="9730" width="15.140625" style="1" customWidth="1"/>
    <col min="9731" max="9731" width="12.28515625" style="1" customWidth="1"/>
    <col min="9732" max="9736" width="15.140625" style="1" customWidth="1"/>
    <col min="9737" max="9737" width="16.42578125" style="1" customWidth="1"/>
    <col min="9738" max="9738" width="0" style="1" hidden="1" customWidth="1"/>
    <col min="9739" max="9739" width="16.42578125" style="1" customWidth="1"/>
    <col min="9740" max="9740" width="17.85546875" style="1" customWidth="1"/>
    <col min="9741" max="9982" width="9.140625" style="1"/>
    <col min="9983" max="9983" width="39.42578125" style="1" customWidth="1"/>
    <col min="9984" max="9986" width="15.140625" style="1" customWidth="1"/>
    <col min="9987" max="9987" width="12.28515625" style="1" customWidth="1"/>
    <col min="9988" max="9992" width="15.140625" style="1" customWidth="1"/>
    <col min="9993" max="9993" width="16.42578125" style="1" customWidth="1"/>
    <col min="9994" max="9994" width="0" style="1" hidden="1" customWidth="1"/>
    <col min="9995" max="9995" width="16.42578125" style="1" customWidth="1"/>
    <col min="9996" max="9996" width="17.85546875" style="1" customWidth="1"/>
    <col min="9997" max="10238" width="9.140625" style="1"/>
    <col min="10239" max="10239" width="39.42578125" style="1" customWidth="1"/>
    <col min="10240" max="10242" width="15.140625" style="1" customWidth="1"/>
    <col min="10243" max="10243" width="12.28515625" style="1" customWidth="1"/>
    <col min="10244" max="10248" width="15.140625" style="1" customWidth="1"/>
    <col min="10249" max="10249" width="16.42578125" style="1" customWidth="1"/>
    <col min="10250" max="10250" width="0" style="1" hidden="1" customWidth="1"/>
    <col min="10251" max="10251" width="16.42578125" style="1" customWidth="1"/>
    <col min="10252" max="10252" width="17.85546875" style="1" customWidth="1"/>
    <col min="10253" max="10494" width="9.140625" style="1"/>
    <col min="10495" max="10495" width="39.42578125" style="1" customWidth="1"/>
    <col min="10496" max="10498" width="15.140625" style="1" customWidth="1"/>
    <col min="10499" max="10499" width="12.28515625" style="1" customWidth="1"/>
    <col min="10500" max="10504" width="15.140625" style="1" customWidth="1"/>
    <col min="10505" max="10505" width="16.42578125" style="1" customWidth="1"/>
    <col min="10506" max="10506" width="0" style="1" hidden="1" customWidth="1"/>
    <col min="10507" max="10507" width="16.42578125" style="1" customWidth="1"/>
    <col min="10508" max="10508" width="17.85546875" style="1" customWidth="1"/>
    <col min="10509" max="10750" width="9.140625" style="1"/>
    <col min="10751" max="10751" width="39.42578125" style="1" customWidth="1"/>
    <col min="10752" max="10754" width="15.140625" style="1" customWidth="1"/>
    <col min="10755" max="10755" width="12.28515625" style="1" customWidth="1"/>
    <col min="10756" max="10760" width="15.140625" style="1" customWidth="1"/>
    <col min="10761" max="10761" width="16.42578125" style="1" customWidth="1"/>
    <col min="10762" max="10762" width="0" style="1" hidden="1" customWidth="1"/>
    <col min="10763" max="10763" width="16.42578125" style="1" customWidth="1"/>
    <col min="10764" max="10764" width="17.85546875" style="1" customWidth="1"/>
    <col min="10765" max="11006" width="9.140625" style="1"/>
    <col min="11007" max="11007" width="39.42578125" style="1" customWidth="1"/>
    <col min="11008" max="11010" width="15.140625" style="1" customWidth="1"/>
    <col min="11011" max="11011" width="12.28515625" style="1" customWidth="1"/>
    <col min="11012" max="11016" width="15.140625" style="1" customWidth="1"/>
    <col min="11017" max="11017" width="16.42578125" style="1" customWidth="1"/>
    <col min="11018" max="11018" width="0" style="1" hidden="1" customWidth="1"/>
    <col min="11019" max="11019" width="16.42578125" style="1" customWidth="1"/>
    <col min="11020" max="11020" width="17.85546875" style="1" customWidth="1"/>
    <col min="11021" max="11262" width="9.140625" style="1"/>
    <col min="11263" max="11263" width="39.42578125" style="1" customWidth="1"/>
    <col min="11264" max="11266" width="15.140625" style="1" customWidth="1"/>
    <col min="11267" max="11267" width="12.28515625" style="1" customWidth="1"/>
    <col min="11268" max="11272" width="15.140625" style="1" customWidth="1"/>
    <col min="11273" max="11273" width="16.42578125" style="1" customWidth="1"/>
    <col min="11274" max="11274" width="0" style="1" hidden="1" customWidth="1"/>
    <col min="11275" max="11275" width="16.42578125" style="1" customWidth="1"/>
    <col min="11276" max="11276" width="17.85546875" style="1" customWidth="1"/>
    <col min="11277" max="11518" width="9.140625" style="1"/>
    <col min="11519" max="11519" width="39.42578125" style="1" customWidth="1"/>
    <col min="11520" max="11522" width="15.140625" style="1" customWidth="1"/>
    <col min="11523" max="11523" width="12.28515625" style="1" customWidth="1"/>
    <col min="11524" max="11528" width="15.140625" style="1" customWidth="1"/>
    <col min="11529" max="11529" width="16.42578125" style="1" customWidth="1"/>
    <col min="11530" max="11530" width="0" style="1" hidden="1" customWidth="1"/>
    <col min="11531" max="11531" width="16.42578125" style="1" customWidth="1"/>
    <col min="11532" max="11532" width="17.85546875" style="1" customWidth="1"/>
    <col min="11533" max="11774" width="9.140625" style="1"/>
    <col min="11775" max="11775" width="39.42578125" style="1" customWidth="1"/>
    <col min="11776" max="11778" width="15.140625" style="1" customWidth="1"/>
    <col min="11779" max="11779" width="12.28515625" style="1" customWidth="1"/>
    <col min="11780" max="11784" width="15.140625" style="1" customWidth="1"/>
    <col min="11785" max="11785" width="16.42578125" style="1" customWidth="1"/>
    <col min="11786" max="11786" width="0" style="1" hidden="1" customWidth="1"/>
    <col min="11787" max="11787" width="16.42578125" style="1" customWidth="1"/>
    <col min="11788" max="11788" width="17.85546875" style="1" customWidth="1"/>
    <col min="11789" max="12030" width="9.140625" style="1"/>
    <col min="12031" max="12031" width="39.42578125" style="1" customWidth="1"/>
    <col min="12032" max="12034" width="15.140625" style="1" customWidth="1"/>
    <col min="12035" max="12035" width="12.28515625" style="1" customWidth="1"/>
    <col min="12036" max="12040" width="15.140625" style="1" customWidth="1"/>
    <col min="12041" max="12041" width="16.42578125" style="1" customWidth="1"/>
    <col min="12042" max="12042" width="0" style="1" hidden="1" customWidth="1"/>
    <col min="12043" max="12043" width="16.42578125" style="1" customWidth="1"/>
    <col min="12044" max="12044" width="17.85546875" style="1" customWidth="1"/>
    <col min="12045" max="12286" width="9.140625" style="1"/>
    <col min="12287" max="12287" width="39.42578125" style="1" customWidth="1"/>
    <col min="12288" max="12290" width="15.140625" style="1" customWidth="1"/>
    <col min="12291" max="12291" width="12.28515625" style="1" customWidth="1"/>
    <col min="12292" max="12296" width="15.140625" style="1" customWidth="1"/>
    <col min="12297" max="12297" width="16.42578125" style="1" customWidth="1"/>
    <col min="12298" max="12298" width="0" style="1" hidden="1" customWidth="1"/>
    <col min="12299" max="12299" width="16.42578125" style="1" customWidth="1"/>
    <col min="12300" max="12300" width="17.85546875" style="1" customWidth="1"/>
    <col min="12301" max="12542" width="9.140625" style="1"/>
    <col min="12543" max="12543" width="39.42578125" style="1" customWidth="1"/>
    <col min="12544" max="12546" width="15.140625" style="1" customWidth="1"/>
    <col min="12547" max="12547" width="12.28515625" style="1" customWidth="1"/>
    <col min="12548" max="12552" width="15.140625" style="1" customWidth="1"/>
    <col min="12553" max="12553" width="16.42578125" style="1" customWidth="1"/>
    <col min="12554" max="12554" width="0" style="1" hidden="1" customWidth="1"/>
    <col min="12555" max="12555" width="16.42578125" style="1" customWidth="1"/>
    <col min="12556" max="12556" width="17.85546875" style="1" customWidth="1"/>
    <col min="12557" max="12798" width="9.140625" style="1"/>
    <col min="12799" max="12799" width="39.42578125" style="1" customWidth="1"/>
    <col min="12800" max="12802" width="15.140625" style="1" customWidth="1"/>
    <col min="12803" max="12803" width="12.28515625" style="1" customWidth="1"/>
    <col min="12804" max="12808" width="15.140625" style="1" customWidth="1"/>
    <col min="12809" max="12809" width="16.42578125" style="1" customWidth="1"/>
    <col min="12810" max="12810" width="0" style="1" hidden="1" customWidth="1"/>
    <col min="12811" max="12811" width="16.42578125" style="1" customWidth="1"/>
    <col min="12812" max="12812" width="17.85546875" style="1" customWidth="1"/>
    <col min="12813" max="13054" width="9.140625" style="1"/>
    <col min="13055" max="13055" width="39.42578125" style="1" customWidth="1"/>
    <col min="13056" max="13058" width="15.140625" style="1" customWidth="1"/>
    <col min="13059" max="13059" width="12.28515625" style="1" customWidth="1"/>
    <col min="13060" max="13064" width="15.140625" style="1" customWidth="1"/>
    <col min="13065" max="13065" width="16.42578125" style="1" customWidth="1"/>
    <col min="13066" max="13066" width="0" style="1" hidden="1" customWidth="1"/>
    <col min="13067" max="13067" width="16.42578125" style="1" customWidth="1"/>
    <col min="13068" max="13068" width="17.85546875" style="1" customWidth="1"/>
    <col min="13069" max="13310" width="9.140625" style="1"/>
    <col min="13311" max="13311" width="39.42578125" style="1" customWidth="1"/>
    <col min="13312" max="13314" width="15.140625" style="1" customWidth="1"/>
    <col min="13315" max="13315" width="12.28515625" style="1" customWidth="1"/>
    <col min="13316" max="13320" width="15.140625" style="1" customWidth="1"/>
    <col min="13321" max="13321" width="16.42578125" style="1" customWidth="1"/>
    <col min="13322" max="13322" width="0" style="1" hidden="1" customWidth="1"/>
    <col min="13323" max="13323" width="16.42578125" style="1" customWidth="1"/>
    <col min="13324" max="13324" width="17.85546875" style="1" customWidth="1"/>
    <col min="13325" max="13566" width="9.140625" style="1"/>
    <col min="13567" max="13567" width="39.42578125" style="1" customWidth="1"/>
    <col min="13568" max="13570" width="15.140625" style="1" customWidth="1"/>
    <col min="13571" max="13571" width="12.28515625" style="1" customWidth="1"/>
    <col min="13572" max="13576" width="15.140625" style="1" customWidth="1"/>
    <col min="13577" max="13577" width="16.42578125" style="1" customWidth="1"/>
    <col min="13578" max="13578" width="0" style="1" hidden="1" customWidth="1"/>
    <col min="13579" max="13579" width="16.42578125" style="1" customWidth="1"/>
    <col min="13580" max="13580" width="17.85546875" style="1" customWidth="1"/>
    <col min="13581" max="13822" width="9.140625" style="1"/>
    <col min="13823" max="13823" width="39.42578125" style="1" customWidth="1"/>
    <col min="13824" max="13826" width="15.140625" style="1" customWidth="1"/>
    <col min="13827" max="13827" width="12.28515625" style="1" customWidth="1"/>
    <col min="13828" max="13832" width="15.140625" style="1" customWidth="1"/>
    <col min="13833" max="13833" width="16.42578125" style="1" customWidth="1"/>
    <col min="13834" max="13834" width="0" style="1" hidden="1" customWidth="1"/>
    <col min="13835" max="13835" width="16.42578125" style="1" customWidth="1"/>
    <col min="13836" max="13836" width="17.85546875" style="1" customWidth="1"/>
    <col min="13837" max="14078" width="9.140625" style="1"/>
    <col min="14079" max="14079" width="39.42578125" style="1" customWidth="1"/>
    <col min="14080" max="14082" width="15.140625" style="1" customWidth="1"/>
    <col min="14083" max="14083" width="12.28515625" style="1" customWidth="1"/>
    <col min="14084" max="14088" width="15.140625" style="1" customWidth="1"/>
    <col min="14089" max="14089" width="16.42578125" style="1" customWidth="1"/>
    <col min="14090" max="14090" width="0" style="1" hidden="1" customWidth="1"/>
    <col min="14091" max="14091" width="16.42578125" style="1" customWidth="1"/>
    <col min="14092" max="14092" width="17.85546875" style="1" customWidth="1"/>
    <col min="14093" max="14334" width="9.140625" style="1"/>
    <col min="14335" max="14335" width="39.42578125" style="1" customWidth="1"/>
    <col min="14336" max="14338" width="15.140625" style="1" customWidth="1"/>
    <col min="14339" max="14339" width="12.28515625" style="1" customWidth="1"/>
    <col min="14340" max="14344" width="15.140625" style="1" customWidth="1"/>
    <col min="14345" max="14345" width="16.42578125" style="1" customWidth="1"/>
    <col min="14346" max="14346" width="0" style="1" hidden="1" customWidth="1"/>
    <col min="14347" max="14347" width="16.42578125" style="1" customWidth="1"/>
    <col min="14348" max="14348" width="17.85546875" style="1" customWidth="1"/>
    <col min="14349" max="14590" width="9.140625" style="1"/>
    <col min="14591" max="14591" width="39.42578125" style="1" customWidth="1"/>
    <col min="14592" max="14594" width="15.140625" style="1" customWidth="1"/>
    <col min="14595" max="14595" width="12.28515625" style="1" customWidth="1"/>
    <col min="14596" max="14600" width="15.140625" style="1" customWidth="1"/>
    <col min="14601" max="14601" width="16.42578125" style="1" customWidth="1"/>
    <col min="14602" max="14602" width="0" style="1" hidden="1" customWidth="1"/>
    <col min="14603" max="14603" width="16.42578125" style="1" customWidth="1"/>
    <col min="14604" max="14604" width="17.85546875" style="1" customWidth="1"/>
    <col min="14605" max="14846" width="9.140625" style="1"/>
    <col min="14847" max="14847" width="39.42578125" style="1" customWidth="1"/>
    <col min="14848" max="14850" width="15.140625" style="1" customWidth="1"/>
    <col min="14851" max="14851" width="12.28515625" style="1" customWidth="1"/>
    <col min="14852" max="14856" width="15.140625" style="1" customWidth="1"/>
    <col min="14857" max="14857" width="16.42578125" style="1" customWidth="1"/>
    <col min="14858" max="14858" width="0" style="1" hidden="1" customWidth="1"/>
    <col min="14859" max="14859" width="16.42578125" style="1" customWidth="1"/>
    <col min="14860" max="14860" width="17.85546875" style="1" customWidth="1"/>
    <col min="14861" max="15102" width="9.140625" style="1"/>
    <col min="15103" max="15103" width="39.42578125" style="1" customWidth="1"/>
    <col min="15104" max="15106" width="15.140625" style="1" customWidth="1"/>
    <col min="15107" max="15107" width="12.28515625" style="1" customWidth="1"/>
    <col min="15108" max="15112" width="15.140625" style="1" customWidth="1"/>
    <col min="15113" max="15113" width="16.42578125" style="1" customWidth="1"/>
    <col min="15114" max="15114" width="0" style="1" hidden="1" customWidth="1"/>
    <col min="15115" max="15115" width="16.42578125" style="1" customWidth="1"/>
    <col min="15116" max="15116" width="17.85546875" style="1" customWidth="1"/>
    <col min="15117" max="15358" width="9.140625" style="1"/>
    <col min="15359" max="15359" width="39.42578125" style="1" customWidth="1"/>
    <col min="15360" max="15362" width="15.140625" style="1" customWidth="1"/>
    <col min="15363" max="15363" width="12.28515625" style="1" customWidth="1"/>
    <col min="15364" max="15368" width="15.140625" style="1" customWidth="1"/>
    <col min="15369" max="15369" width="16.42578125" style="1" customWidth="1"/>
    <col min="15370" max="15370" width="0" style="1" hidden="1" customWidth="1"/>
    <col min="15371" max="15371" width="16.42578125" style="1" customWidth="1"/>
    <col min="15372" max="15372" width="17.85546875" style="1" customWidth="1"/>
    <col min="15373" max="15614" width="9.140625" style="1"/>
    <col min="15615" max="15615" width="39.42578125" style="1" customWidth="1"/>
    <col min="15616" max="15618" width="15.140625" style="1" customWidth="1"/>
    <col min="15619" max="15619" width="12.28515625" style="1" customWidth="1"/>
    <col min="15620" max="15624" width="15.140625" style="1" customWidth="1"/>
    <col min="15625" max="15625" width="16.42578125" style="1" customWidth="1"/>
    <col min="15626" max="15626" width="0" style="1" hidden="1" customWidth="1"/>
    <col min="15627" max="15627" width="16.42578125" style="1" customWidth="1"/>
    <col min="15628" max="15628" width="17.85546875" style="1" customWidth="1"/>
    <col min="15629" max="15870" width="9.140625" style="1"/>
    <col min="15871" max="15871" width="39.42578125" style="1" customWidth="1"/>
    <col min="15872" max="15874" width="15.140625" style="1" customWidth="1"/>
    <col min="15875" max="15875" width="12.28515625" style="1" customWidth="1"/>
    <col min="15876" max="15880" width="15.140625" style="1" customWidth="1"/>
    <col min="15881" max="15881" width="16.42578125" style="1" customWidth="1"/>
    <col min="15882" max="15882" width="0" style="1" hidden="1" customWidth="1"/>
    <col min="15883" max="15883" width="16.42578125" style="1" customWidth="1"/>
    <col min="15884" max="15884" width="17.85546875" style="1" customWidth="1"/>
    <col min="15885" max="16126" width="9.140625" style="1"/>
    <col min="16127" max="16127" width="39.42578125" style="1" customWidth="1"/>
    <col min="16128" max="16130" width="15.140625" style="1" customWidth="1"/>
    <col min="16131" max="16131" width="12.28515625" style="1" customWidth="1"/>
    <col min="16132" max="16136" width="15.140625" style="1" customWidth="1"/>
    <col min="16137" max="16137" width="16.42578125" style="1" customWidth="1"/>
    <col min="16138" max="16138" width="0" style="1" hidden="1" customWidth="1"/>
    <col min="16139" max="16139" width="16.42578125" style="1" customWidth="1"/>
    <col min="16140" max="16140" width="17.85546875" style="1" customWidth="1"/>
    <col min="16141" max="16384" width="9.140625" style="1"/>
  </cols>
  <sheetData>
    <row r="1" spans="1:12" x14ac:dyDescent="0.3">
      <c r="B1" s="51" t="s">
        <v>54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3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32.25" customHeight="1" x14ac:dyDescent="0.3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35.25" customHeight="1" x14ac:dyDescent="0.3"/>
    <row r="5" spans="1:12" ht="147" customHeight="1" x14ac:dyDescent="0.3">
      <c r="A5" s="2" t="s">
        <v>0</v>
      </c>
      <c r="B5" s="3" t="s">
        <v>1</v>
      </c>
      <c r="C5" s="52" t="s">
        <v>63</v>
      </c>
      <c r="D5" s="53"/>
      <c r="E5" s="54"/>
      <c r="F5" s="3" t="s">
        <v>58</v>
      </c>
      <c r="G5" s="3" t="s">
        <v>2</v>
      </c>
      <c r="H5" s="3" t="s">
        <v>57</v>
      </c>
      <c r="I5" s="3" t="s">
        <v>55</v>
      </c>
      <c r="J5" s="3" t="s">
        <v>3</v>
      </c>
      <c r="K5" s="3" t="s">
        <v>59</v>
      </c>
      <c r="L5" s="3" t="s">
        <v>60</v>
      </c>
    </row>
    <row r="6" spans="1:12" ht="33" customHeight="1" x14ac:dyDescent="0.3">
      <c r="A6" s="2"/>
      <c r="B6" s="2"/>
      <c r="C6" s="16" t="s">
        <v>4</v>
      </c>
      <c r="D6" s="15" t="s">
        <v>61</v>
      </c>
      <c r="E6" s="15" t="s">
        <v>62</v>
      </c>
      <c r="F6" s="2"/>
      <c r="G6" s="2"/>
      <c r="H6" s="2"/>
      <c r="I6" s="2"/>
      <c r="J6" s="2" t="s">
        <v>5</v>
      </c>
      <c r="K6" s="2"/>
      <c r="L6" s="2"/>
    </row>
    <row r="7" spans="1:12" s="5" customFormat="1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13</v>
      </c>
      <c r="K7" s="4">
        <v>10</v>
      </c>
      <c r="L7" s="4">
        <v>11</v>
      </c>
    </row>
    <row r="8" spans="1:12" x14ac:dyDescent="0.3">
      <c r="A8" s="2"/>
      <c r="B8" s="6" t="s">
        <v>6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2.5" customHeight="1" x14ac:dyDescent="0.3">
      <c r="A9" s="2">
        <v>1</v>
      </c>
      <c r="B9" s="2" t="s">
        <v>7</v>
      </c>
      <c r="C9" s="7">
        <f>D9+E9</f>
        <v>9731</v>
      </c>
      <c r="D9" s="7">
        <v>2285</v>
      </c>
      <c r="E9" s="7">
        <v>7446</v>
      </c>
      <c r="F9" s="17">
        <v>30</v>
      </c>
      <c r="G9" s="7">
        <v>204</v>
      </c>
      <c r="H9" s="8">
        <f>ROUND(C9*F9*G9/1000,1)</f>
        <v>59553.7</v>
      </c>
      <c r="I9" s="8">
        <f>H9</f>
        <v>59553.7</v>
      </c>
      <c r="J9" s="8">
        <f t="shared" ref="J9:L9" si="0">I9</f>
        <v>59553.7</v>
      </c>
      <c r="K9" s="8">
        <f>H9</f>
        <v>59553.7</v>
      </c>
      <c r="L9" s="8">
        <f t="shared" si="0"/>
        <v>59553.7</v>
      </c>
    </row>
    <row r="10" spans="1:12" ht="22.5" customHeight="1" x14ac:dyDescent="0.3">
      <c r="A10" s="2">
        <v>2</v>
      </c>
      <c r="B10" s="2" t="s">
        <v>8</v>
      </c>
      <c r="C10" s="7">
        <f t="shared" ref="C10:C51" si="1">D10+E10</f>
        <v>6536</v>
      </c>
      <c r="D10" s="7">
        <v>980</v>
      </c>
      <c r="E10" s="7">
        <v>5556</v>
      </c>
      <c r="F10" s="17">
        <v>30</v>
      </c>
      <c r="G10" s="7">
        <v>204</v>
      </c>
      <c r="H10" s="8">
        <f t="shared" ref="H10:H51" si="2">ROUND(C10*F10*G10/1000,1)</f>
        <v>40000.300000000003</v>
      </c>
      <c r="I10" s="8">
        <f t="shared" ref="I10:I51" si="3">H10</f>
        <v>40000.300000000003</v>
      </c>
      <c r="J10" s="9"/>
      <c r="K10" s="8">
        <f t="shared" ref="K10:K51" si="4">H10</f>
        <v>40000.300000000003</v>
      </c>
      <c r="L10" s="8">
        <f t="shared" ref="L10" si="5">K10</f>
        <v>40000.300000000003</v>
      </c>
    </row>
    <row r="11" spans="1:12" ht="22.5" customHeight="1" x14ac:dyDescent="0.3">
      <c r="A11" s="2">
        <v>3</v>
      </c>
      <c r="B11" s="2" t="s">
        <v>9</v>
      </c>
      <c r="C11" s="7">
        <f t="shared" si="1"/>
        <v>1907</v>
      </c>
      <c r="D11" s="7">
        <v>774</v>
      </c>
      <c r="E11" s="7">
        <v>1133</v>
      </c>
      <c r="F11" s="17">
        <v>30</v>
      </c>
      <c r="G11" s="7">
        <v>204</v>
      </c>
      <c r="H11" s="8">
        <f t="shared" si="2"/>
        <v>11670.8</v>
      </c>
      <c r="I11" s="8">
        <f t="shared" si="3"/>
        <v>11670.8</v>
      </c>
      <c r="J11" s="9"/>
      <c r="K11" s="8">
        <f t="shared" si="4"/>
        <v>11670.8</v>
      </c>
      <c r="L11" s="8">
        <f t="shared" ref="L11" si="6">K11</f>
        <v>11670.8</v>
      </c>
    </row>
    <row r="12" spans="1:12" ht="22.5" customHeight="1" x14ac:dyDescent="0.3">
      <c r="A12" s="2">
        <v>4</v>
      </c>
      <c r="B12" s="2" t="s">
        <v>10</v>
      </c>
      <c r="C12" s="7">
        <f t="shared" si="1"/>
        <v>22385</v>
      </c>
      <c r="D12" s="7">
        <v>5519</v>
      </c>
      <c r="E12" s="7">
        <v>16866</v>
      </c>
      <c r="F12" s="17">
        <v>30</v>
      </c>
      <c r="G12" s="7">
        <v>204</v>
      </c>
      <c r="H12" s="8">
        <f t="shared" si="2"/>
        <v>136996.20000000001</v>
      </c>
      <c r="I12" s="8">
        <f t="shared" si="3"/>
        <v>136996.20000000001</v>
      </c>
      <c r="J12" s="9"/>
      <c r="K12" s="8">
        <f t="shared" si="4"/>
        <v>136996.20000000001</v>
      </c>
      <c r="L12" s="8">
        <f t="shared" ref="L12" si="7">K12</f>
        <v>136996.20000000001</v>
      </c>
    </row>
    <row r="13" spans="1:12" ht="22.5" customHeight="1" x14ac:dyDescent="0.3">
      <c r="A13" s="2">
        <v>5</v>
      </c>
      <c r="B13" s="2" t="s">
        <v>11</v>
      </c>
      <c r="C13" s="7">
        <f t="shared" si="1"/>
        <v>1378</v>
      </c>
      <c r="D13" s="7">
        <v>408</v>
      </c>
      <c r="E13" s="7">
        <v>970</v>
      </c>
      <c r="F13" s="17">
        <v>30</v>
      </c>
      <c r="G13" s="7">
        <v>204</v>
      </c>
      <c r="H13" s="8">
        <f t="shared" si="2"/>
        <v>8433.4</v>
      </c>
      <c r="I13" s="8">
        <f t="shared" si="3"/>
        <v>8433.4</v>
      </c>
      <c r="J13" s="9"/>
      <c r="K13" s="8">
        <f t="shared" si="4"/>
        <v>8433.4</v>
      </c>
      <c r="L13" s="8">
        <f t="shared" ref="L13" si="8">K13</f>
        <v>8433.4</v>
      </c>
    </row>
    <row r="14" spans="1:12" ht="22.5" customHeight="1" x14ac:dyDescent="0.3">
      <c r="A14" s="2">
        <v>6</v>
      </c>
      <c r="B14" s="2" t="s">
        <v>12</v>
      </c>
      <c r="C14" s="7">
        <f t="shared" si="1"/>
        <v>1012</v>
      </c>
      <c r="D14" s="7">
        <v>336</v>
      </c>
      <c r="E14" s="7">
        <v>676</v>
      </c>
      <c r="F14" s="17">
        <v>30</v>
      </c>
      <c r="G14" s="7">
        <v>204</v>
      </c>
      <c r="H14" s="8">
        <f t="shared" si="2"/>
        <v>6193.4</v>
      </c>
      <c r="I14" s="8">
        <f t="shared" si="3"/>
        <v>6193.4</v>
      </c>
      <c r="J14" s="9"/>
      <c r="K14" s="8">
        <f t="shared" si="4"/>
        <v>6193.4</v>
      </c>
      <c r="L14" s="8">
        <f t="shared" ref="L14" si="9">K14</f>
        <v>6193.4</v>
      </c>
    </row>
    <row r="15" spans="1:12" ht="22.5" customHeight="1" x14ac:dyDescent="0.3">
      <c r="A15" s="2">
        <v>7</v>
      </c>
      <c r="B15" s="2" t="s">
        <v>13</v>
      </c>
      <c r="C15" s="7">
        <f t="shared" si="1"/>
        <v>2676</v>
      </c>
      <c r="D15" s="7">
        <v>835</v>
      </c>
      <c r="E15" s="7">
        <v>1841</v>
      </c>
      <c r="F15" s="17">
        <v>30</v>
      </c>
      <c r="G15" s="7">
        <v>204</v>
      </c>
      <c r="H15" s="8">
        <f t="shared" si="2"/>
        <v>16377.1</v>
      </c>
      <c r="I15" s="8">
        <f t="shared" si="3"/>
        <v>16377.1</v>
      </c>
      <c r="J15" s="9"/>
      <c r="K15" s="8">
        <f t="shared" si="4"/>
        <v>16377.1</v>
      </c>
      <c r="L15" s="8">
        <f t="shared" ref="L15" si="10">K15</f>
        <v>16377.1</v>
      </c>
    </row>
    <row r="16" spans="1:12" ht="22.5" customHeight="1" x14ac:dyDescent="0.3">
      <c r="A16" s="2">
        <v>8</v>
      </c>
      <c r="B16" s="2" t="s">
        <v>14</v>
      </c>
      <c r="C16" s="7">
        <f t="shared" si="1"/>
        <v>3666</v>
      </c>
      <c r="D16" s="7">
        <v>793</v>
      </c>
      <c r="E16" s="7">
        <v>2873</v>
      </c>
      <c r="F16" s="17">
        <v>30</v>
      </c>
      <c r="G16" s="7">
        <v>204</v>
      </c>
      <c r="H16" s="8">
        <f t="shared" si="2"/>
        <v>22435.9</v>
      </c>
      <c r="I16" s="8">
        <f t="shared" si="3"/>
        <v>22435.9</v>
      </c>
      <c r="J16" s="9"/>
      <c r="K16" s="8">
        <f t="shared" si="4"/>
        <v>22435.9</v>
      </c>
      <c r="L16" s="8">
        <f t="shared" ref="L16" si="11">K16</f>
        <v>22435.9</v>
      </c>
    </row>
    <row r="17" spans="1:12" ht="22.5" customHeight="1" x14ac:dyDescent="0.3">
      <c r="A17" s="2">
        <v>9</v>
      </c>
      <c r="B17" s="2" t="s">
        <v>15</v>
      </c>
      <c r="C17" s="7">
        <f t="shared" si="1"/>
        <v>2889</v>
      </c>
      <c r="D17" s="7">
        <v>714</v>
      </c>
      <c r="E17" s="7">
        <v>2175</v>
      </c>
      <c r="F17" s="17">
        <v>30</v>
      </c>
      <c r="G17" s="7">
        <v>204</v>
      </c>
      <c r="H17" s="8">
        <f t="shared" si="2"/>
        <v>17680.7</v>
      </c>
      <c r="I17" s="8">
        <f t="shared" si="3"/>
        <v>17680.7</v>
      </c>
      <c r="J17" s="9"/>
      <c r="K17" s="8">
        <f t="shared" si="4"/>
        <v>17680.7</v>
      </c>
      <c r="L17" s="8">
        <f t="shared" ref="L17" si="12">K17</f>
        <v>17680.7</v>
      </c>
    </row>
    <row r="18" spans="1:12" ht="22.5" customHeight="1" x14ac:dyDescent="0.3">
      <c r="A18" s="2">
        <v>10</v>
      </c>
      <c r="B18" s="2" t="s">
        <v>16</v>
      </c>
      <c r="C18" s="7">
        <f t="shared" si="1"/>
        <v>2775</v>
      </c>
      <c r="D18" s="7">
        <v>1085</v>
      </c>
      <c r="E18" s="7">
        <v>1690</v>
      </c>
      <c r="F18" s="17">
        <v>30</v>
      </c>
      <c r="G18" s="7">
        <v>204</v>
      </c>
      <c r="H18" s="8">
        <f t="shared" si="2"/>
        <v>16983</v>
      </c>
      <c r="I18" s="8">
        <f t="shared" si="3"/>
        <v>16983</v>
      </c>
      <c r="J18" s="9"/>
      <c r="K18" s="8">
        <f t="shared" si="4"/>
        <v>16983</v>
      </c>
      <c r="L18" s="8">
        <f t="shared" ref="L18" si="13">K18</f>
        <v>16983</v>
      </c>
    </row>
    <row r="19" spans="1:12" ht="22.5" customHeight="1" x14ac:dyDescent="0.3">
      <c r="A19" s="2"/>
      <c r="B19" s="6" t="s">
        <v>17</v>
      </c>
      <c r="C19" s="7"/>
      <c r="D19" s="7"/>
      <c r="E19" s="7">
        <v>0</v>
      </c>
      <c r="F19" s="17">
        <v>30</v>
      </c>
      <c r="G19" s="7"/>
      <c r="H19" s="8">
        <f t="shared" si="2"/>
        <v>0</v>
      </c>
      <c r="I19" s="8">
        <f t="shared" si="3"/>
        <v>0</v>
      </c>
      <c r="J19" s="9"/>
      <c r="K19" s="8">
        <f t="shared" si="4"/>
        <v>0</v>
      </c>
      <c r="L19" s="8">
        <f t="shared" ref="L19" si="14">K19</f>
        <v>0</v>
      </c>
    </row>
    <row r="20" spans="1:12" ht="22.5" customHeight="1" x14ac:dyDescent="0.3">
      <c r="A20" s="2">
        <v>11</v>
      </c>
      <c r="B20" s="2" t="s">
        <v>18</v>
      </c>
      <c r="C20" s="7">
        <f t="shared" si="1"/>
        <v>1987</v>
      </c>
      <c r="D20" s="7">
        <v>786</v>
      </c>
      <c r="E20" s="7">
        <v>1201</v>
      </c>
      <c r="F20" s="17">
        <v>30</v>
      </c>
      <c r="G20" s="7">
        <v>204</v>
      </c>
      <c r="H20" s="8">
        <f t="shared" si="2"/>
        <v>12160.4</v>
      </c>
      <c r="I20" s="8">
        <f t="shared" si="3"/>
        <v>12160.4</v>
      </c>
      <c r="J20" s="9"/>
      <c r="K20" s="8">
        <f t="shared" si="4"/>
        <v>12160.4</v>
      </c>
      <c r="L20" s="8">
        <f t="shared" ref="L20" si="15">K20</f>
        <v>12160.4</v>
      </c>
    </row>
    <row r="21" spans="1:12" ht="22.5" customHeight="1" x14ac:dyDescent="0.3">
      <c r="A21" s="2">
        <v>12</v>
      </c>
      <c r="B21" s="2" t="s">
        <v>19</v>
      </c>
      <c r="C21" s="7">
        <f t="shared" si="1"/>
        <v>967</v>
      </c>
      <c r="D21" s="7">
        <v>241</v>
      </c>
      <c r="E21" s="7">
        <v>726</v>
      </c>
      <c r="F21" s="17">
        <v>30</v>
      </c>
      <c r="G21" s="7">
        <v>204</v>
      </c>
      <c r="H21" s="8">
        <f t="shared" si="2"/>
        <v>5918</v>
      </c>
      <c r="I21" s="8">
        <f t="shared" si="3"/>
        <v>5918</v>
      </c>
      <c r="J21" s="9"/>
      <c r="K21" s="8">
        <f t="shared" si="4"/>
        <v>5918</v>
      </c>
      <c r="L21" s="8">
        <f t="shared" ref="L21" si="16">K21</f>
        <v>5918</v>
      </c>
    </row>
    <row r="22" spans="1:12" ht="22.5" customHeight="1" x14ac:dyDescent="0.3">
      <c r="A22" s="2">
        <v>13</v>
      </c>
      <c r="B22" s="2" t="s">
        <v>20</v>
      </c>
      <c r="C22" s="7">
        <f t="shared" si="1"/>
        <v>1309</v>
      </c>
      <c r="D22" s="7">
        <v>481</v>
      </c>
      <c r="E22" s="7">
        <v>828</v>
      </c>
      <c r="F22" s="17">
        <v>30</v>
      </c>
      <c r="G22" s="7">
        <v>204</v>
      </c>
      <c r="H22" s="8">
        <f t="shared" si="2"/>
        <v>8011.1</v>
      </c>
      <c r="I22" s="8">
        <f t="shared" si="3"/>
        <v>8011.1</v>
      </c>
      <c r="J22" s="9"/>
      <c r="K22" s="8">
        <f t="shared" si="4"/>
        <v>8011.1</v>
      </c>
      <c r="L22" s="8">
        <f t="shared" ref="L22" si="17">K22</f>
        <v>8011.1</v>
      </c>
    </row>
    <row r="23" spans="1:12" ht="22.5" customHeight="1" x14ac:dyDescent="0.3">
      <c r="A23" s="2">
        <v>14</v>
      </c>
      <c r="B23" s="2" t="s">
        <v>21</v>
      </c>
      <c r="C23" s="7">
        <f t="shared" si="1"/>
        <v>580</v>
      </c>
      <c r="D23" s="7">
        <v>230</v>
      </c>
      <c r="E23" s="7">
        <v>350</v>
      </c>
      <c r="F23" s="17">
        <v>30</v>
      </c>
      <c r="G23" s="7">
        <v>204</v>
      </c>
      <c r="H23" s="8">
        <f t="shared" si="2"/>
        <v>3549.6</v>
      </c>
      <c r="I23" s="8">
        <f t="shared" si="3"/>
        <v>3549.6</v>
      </c>
      <c r="J23" s="9"/>
      <c r="K23" s="8">
        <f t="shared" si="4"/>
        <v>3549.6</v>
      </c>
      <c r="L23" s="8">
        <f t="shared" ref="L23" si="18">K23</f>
        <v>3549.6</v>
      </c>
    </row>
    <row r="24" spans="1:12" ht="22.5" customHeight="1" x14ac:dyDescent="0.3">
      <c r="A24" s="2">
        <v>15</v>
      </c>
      <c r="B24" s="2" t="s">
        <v>22</v>
      </c>
      <c r="C24" s="7">
        <f t="shared" si="1"/>
        <v>2832</v>
      </c>
      <c r="D24" s="7">
        <v>1059</v>
      </c>
      <c r="E24" s="7">
        <v>1773</v>
      </c>
      <c r="F24" s="17">
        <v>30</v>
      </c>
      <c r="G24" s="7">
        <v>204</v>
      </c>
      <c r="H24" s="8">
        <f t="shared" si="2"/>
        <v>17331.8</v>
      </c>
      <c r="I24" s="8">
        <f t="shared" si="3"/>
        <v>17331.8</v>
      </c>
      <c r="J24" s="9"/>
      <c r="K24" s="8">
        <f t="shared" si="4"/>
        <v>17331.8</v>
      </c>
      <c r="L24" s="8">
        <f t="shared" ref="L24" si="19">K24</f>
        <v>17331.8</v>
      </c>
    </row>
    <row r="25" spans="1:12" ht="22.5" customHeight="1" x14ac:dyDescent="0.3">
      <c r="A25" s="2">
        <v>16</v>
      </c>
      <c r="B25" s="2" t="s">
        <v>23</v>
      </c>
      <c r="C25" s="7">
        <f t="shared" si="1"/>
        <v>2733</v>
      </c>
      <c r="D25" s="7">
        <v>1048</v>
      </c>
      <c r="E25" s="7">
        <v>1685</v>
      </c>
      <c r="F25" s="17">
        <v>30</v>
      </c>
      <c r="G25" s="7">
        <v>204</v>
      </c>
      <c r="H25" s="8">
        <f t="shared" si="2"/>
        <v>16726</v>
      </c>
      <c r="I25" s="8">
        <f t="shared" si="3"/>
        <v>16726</v>
      </c>
      <c r="J25" s="9"/>
      <c r="K25" s="8">
        <f t="shared" si="4"/>
        <v>16726</v>
      </c>
      <c r="L25" s="8">
        <f t="shared" ref="L25" si="20">K25</f>
        <v>16726</v>
      </c>
    </row>
    <row r="26" spans="1:12" ht="22.5" customHeight="1" x14ac:dyDescent="0.3">
      <c r="A26" s="2">
        <v>17</v>
      </c>
      <c r="B26" s="2" t="s">
        <v>24</v>
      </c>
      <c r="C26" s="7">
        <f t="shared" si="1"/>
        <v>690</v>
      </c>
      <c r="D26" s="7">
        <v>379</v>
      </c>
      <c r="E26" s="7">
        <v>311</v>
      </c>
      <c r="F26" s="17">
        <v>30</v>
      </c>
      <c r="G26" s="7">
        <v>204</v>
      </c>
      <c r="H26" s="8">
        <f t="shared" si="2"/>
        <v>4222.8</v>
      </c>
      <c r="I26" s="8">
        <f t="shared" si="3"/>
        <v>4222.8</v>
      </c>
      <c r="J26" s="9"/>
      <c r="K26" s="8">
        <f t="shared" si="4"/>
        <v>4222.8</v>
      </c>
      <c r="L26" s="8">
        <f t="shared" ref="L26" si="21">K26</f>
        <v>4222.8</v>
      </c>
    </row>
    <row r="27" spans="1:12" ht="22.5" customHeight="1" x14ac:dyDescent="0.3">
      <c r="A27" s="2">
        <v>18</v>
      </c>
      <c r="B27" s="2" t="s">
        <v>25</v>
      </c>
      <c r="C27" s="7">
        <f t="shared" si="1"/>
        <v>3031</v>
      </c>
      <c r="D27" s="7">
        <v>1347</v>
      </c>
      <c r="E27" s="7">
        <v>1684</v>
      </c>
      <c r="F27" s="17">
        <v>30</v>
      </c>
      <c r="G27" s="7">
        <v>204</v>
      </c>
      <c r="H27" s="8">
        <f t="shared" si="2"/>
        <v>18549.7</v>
      </c>
      <c r="I27" s="8">
        <f t="shared" si="3"/>
        <v>18549.7</v>
      </c>
      <c r="J27" s="9"/>
      <c r="K27" s="8">
        <f t="shared" si="4"/>
        <v>18549.7</v>
      </c>
      <c r="L27" s="8">
        <f t="shared" ref="L27" si="22">K27</f>
        <v>18549.7</v>
      </c>
    </row>
    <row r="28" spans="1:12" ht="22.5" customHeight="1" x14ac:dyDescent="0.3">
      <c r="A28" s="2">
        <v>19</v>
      </c>
      <c r="B28" s="2" t="s">
        <v>26</v>
      </c>
      <c r="C28" s="7">
        <f t="shared" si="1"/>
        <v>1148</v>
      </c>
      <c r="D28" s="7">
        <v>487</v>
      </c>
      <c r="E28" s="7">
        <v>661</v>
      </c>
      <c r="F28" s="17">
        <v>30</v>
      </c>
      <c r="G28" s="7">
        <v>204</v>
      </c>
      <c r="H28" s="8">
        <f t="shared" si="2"/>
        <v>7025.8</v>
      </c>
      <c r="I28" s="8">
        <f t="shared" si="3"/>
        <v>7025.8</v>
      </c>
      <c r="J28" s="9"/>
      <c r="K28" s="8">
        <f t="shared" si="4"/>
        <v>7025.8</v>
      </c>
      <c r="L28" s="8">
        <f t="shared" ref="L28" si="23">K28</f>
        <v>7025.8</v>
      </c>
    </row>
    <row r="29" spans="1:12" ht="22.5" customHeight="1" x14ac:dyDescent="0.3">
      <c r="A29" s="2">
        <v>20</v>
      </c>
      <c r="B29" s="2" t="s">
        <v>27</v>
      </c>
      <c r="C29" s="7">
        <f t="shared" si="1"/>
        <v>4570</v>
      </c>
      <c r="D29" s="7">
        <v>1795</v>
      </c>
      <c r="E29" s="7">
        <v>2775</v>
      </c>
      <c r="F29" s="17">
        <v>30</v>
      </c>
      <c r="G29" s="7">
        <v>204</v>
      </c>
      <c r="H29" s="8">
        <f t="shared" si="2"/>
        <v>27968.400000000001</v>
      </c>
      <c r="I29" s="8">
        <f t="shared" si="3"/>
        <v>27968.400000000001</v>
      </c>
      <c r="J29" s="9"/>
      <c r="K29" s="8">
        <f t="shared" si="4"/>
        <v>27968.400000000001</v>
      </c>
      <c r="L29" s="8">
        <f t="shared" ref="L29" si="24">K29</f>
        <v>27968.400000000001</v>
      </c>
    </row>
    <row r="30" spans="1:12" ht="22.5" customHeight="1" x14ac:dyDescent="0.3">
      <c r="A30" s="2">
        <v>21</v>
      </c>
      <c r="B30" s="2" t="s">
        <v>28</v>
      </c>
      <c r="C30" s="7">
        <f t="shared" si="1"/>
        <v>652</v>
      </c>
      <c r="D30" s="7">
        <v>342</v>
      </c>
      <c r="E30" s="7">
        <v>310</v>
      </c>
      <c r="F30" s="17">
        <v>30</v>
      </c>
      <c r="G30" s="7">
        <v>204</v>
      </c>
      <c r="H30" s="8">
        <f t="shared" si="2"/>
        <v>3990.2</v>
      </c>
      <c r="I30" s="8">
        <f t="shared" si="3"/>
        <v>3990.2</v>
      </c>
      <c r="J30" s="9"/>
      <c r="K30" s="8">
        <f t="shared" si="4"/>
        <v>3990.2</v>
      </c>
      <c r="L30" s="8">
        <f t="shared" ref="L30" si="25">K30</f>
        <v>3990.2</v>
      </c>
    </row>
    <row r="31" spans="1:12" ht="22.5" customHeight="1" x14ac:dyDescent="0.3">
      <c r="A31" s="2">
        <v>22</v>
      </c>
      <c r="B31" s="2" t="s">
        <v>29</v>
      </c>
      <c r="C31" s="7">
        <f t="shared" si="1"/>
        <v>195</v>
      </c>
      <c r="D31" s="7">
        <v>67</v>
      </c>
      <c r="E31" s="7">
        <v>128</v>
      </c>
      <c r="F31" s="17">
        <v>30</v>
      </c>
      <c r="G31" s="7">
        <v>204</v>
      </c>
      <c r="H31" s="8">
        <f t="shared" si="2"/>
        <v>1193.4000000000001</v>
      </c>
      <c r="I31" s="8">
        <f t="shared" si="3"/>
        <v>1193.4000000000001</v>
      </c>
      <c r="J31" s="9"/>
      <c r="K31" s="8">
        <f t="shared" si="4"/>
        <v>1193.4000000000001</v>
      </c>
      <c r="L31" s="8">
        <f t="shared" ref="L31" si="26">K31</f>
        <v>1193.4000000000001</v>
      </c>
    </row>
    <row r="32" spans="1:12" ht="22.5" customHeight="1" x14ac:dyDescent="0.3">
      <c r="A32" s="2">
        <v>23</v>
      </c>
      <c r="B32" s="2" t="s">
        <v>30</v>
      </c>
      <c r="C32" s="7">
        <f t="shared" si="1"/>
        <v>1833</v>
      </c>
      <c r="D32" s="7">
        <v>913</v>
      </c>
      <c r="E32" s="7">
        <v>920</v>
      </c>
      <c r="F32" s="17">
        <v>30</v>
      </c>
      <c r="G32" s="7">
        <v>204</v>
      </c>
      <c r="H32" s="8">
        <f t="shared" si="2"/>
        <v>11218</v>
      </c>
      <c r="I32" s="8">
        <f t="shared" si="3"/>
        <v>11218</v>
      </c>
      <c r="J32" s="9"/>
      <c r="K32" s="8">
        <f t="shared" si="4"/>
        <v>11218</v>
      </c>
      <c r="L32" s="8">
        <f t="shared" ref="L32" si="27">K32</f>
        <v>11218</v>
      </c>
    </row>
    <row r="33" spans="1:12" ht="22.5" customHeight="1" x14ac:dyDescent="0.3">
      <c r="A33" s="2">
        <v>24</v>
      </c>
      <c r="B33" s="2" t="s">
        <v>31</v>
      </c>
      <c r="C33" s="7">
        <f t="shared" si="1"/>
        <v>1032</v>
      </c>
      <c r="D33" s="7">
        <v>473</v>
      </c>
      <c r="E33" s="7">
        <v>559</v>
      </c>
      <c r="F33" s="17">
        <v>30</v>
      </c>
      <c r="G33" s="7">
        <v>204</v>
      </c>
      <c r="H33" s="8">
        <f t="shared" si="2"/>
        <v>6315.8</v>
      </c>
      <c r="I33" s="8">
        <f t="shared" si="3"/>
        <v>6315.8</v>
      </c>
      <c r="J33" s="9"/>
      <c r="K33" s="8">
        <f t="shared" si="4"/>
        <v>6315.8</v>
      </c>
      <c r="L33" s="8">
        <f t="shared" ref="L33" si="28">K33</f>
        <v>6315.8</v>
      </c>
    </row>
    <row r="34" spans="1:12" ht="22.5" customHeight="1" x14ac:dyDescent="0.3">
      <c r="A34" s="2">
        <v>25</v>
      </c>
      <c r="B34" s="2" t="s">
        <v>32</v>
      </c>
      <c r="C34" s="7">
        <f t="shared" si="1"/>
        <v>2922</v>
      </c>
      <c r="D34" s="7">
        <v>263</v>
      </c>
      <c r="E34" s="7">
        <v>2659</v>
      </c>
      <c r="F34" s="17">
        <v>30</v>
      </c>
      <c r="G34" s="7">
        <v>204</v>
      </c>
      <c r="H34" s="8">
        <f t="shared" si="2"/>
        <v>17882.599999999999</v>
      </c>
      <c r="I34" s="8">
        <f t="shared" si="3"/>
        <v>17882.599999999999</v>
      </c>
      <c r="J34" s="9"/>
      <c r="K34" s="8">
        <f t="shared" si="4"/>
        <v>17882.599999999999</v>
      </c>
      <c r="L34" s="8">
        <f t="shared" ref="L34" si="29">K34</f>
        <v>17882.599999999999</v>
      </c>
    </row>
    <row r="35" spans="1:12" ht="22.5" customHeight="1" x14ac:dyDescent="0.3">
      <c r="A35" s="2">
        <v>26</v>
      </c>
      <c r="B35" s="2" t="s">
        <v>33</v>
      </c>
      <c r="C35" s="7">
        <f t="shared" si="1"/>
        <v>267</v>
      </c>
      <c r="D35" s="7">
        <v>92</v>
      </c>
      <c r="E35" s="7">
        <v>175</v>
      </c>
      <c r="F35" s="17">
        <v>30</v>
      </c>
      <c r="G35" s="7">
        <v>204</v>
      </c>
      <c r="H35" s="8">
        <f t="shared" si="2"/>
        <v>1634</v>
      </c>
      <c r="I35" s="8">
        <f t="shared" si="3"/>
        <v>1634</v>
      </c>
      <c r="J35" s="9"/>
      <c r="K35" s="8">
        <f t="shared" si="4"/>
        <v>1634</v>
      </c>
      <c r="L35" s="8">
        <f t="shared" ref="L35" si="30">K35</f>
        <v>1634</v>
      </c>
    </row>
    <row r="36" spans="1:12" ht="22.5" customHeight="1" x14ac:dyDescent="0.3">
      <c r="A36" s="2">
        <v>27</v>
      </c>
      <c r="B36" s="2" t="s">
        <v>34</v>
      </c>
      <c r="C36" s="7">
        <f t="shared" si="1"/>
        <v>2515</v>
      </c>
      <c r="D36" s="7">
        <v>880</v>
      </c>
      <c r="E36" s="7">
        <v>1635</v>
      </c>
      <c r="F36" s="17">
        <v>30</v>
      </c>
      <c r="G36" s="7">
        <v>204</v>
      </c>
      <c r="H36" s="8">
        <f t="shared" si="2"/>
        <v>15391.8</v>
      </c>
      <c r="I36" s="8">
        <f t="shared" si="3"/>
        <v>15391.8</v>
      </c>
      <c r="J36" s="9"/>
      <c r="K36" s="8">
        <f t="shared" si="4"/>
        <v>15391.8</v>
      </c>
      <c r="L36" s="8">
        <f t="shared" ref="L36" si="31">K36</f>
        <v>15391.8</v>
      </c>
    </row>
    <row r="37" spans="1:12" ht="22.5" customHeight="1" x14ac:dyDescent="0.3">
      <c r="A37" s="2">
        <v>28</v>
      </c>
      <c r="B37" s="2" t="s">
        <v>35</v>
      </c>
      <c r="C37" s="7">
        <f t="shared" si="1"/>
        <v>4680</v>
      </c>
      <c r="D37" s="7">
        <v>1654</v>
      </c>
      <c r="E37" s="7">
        <v>3026</v>
      </c>
      <c r="F37" s="17">
        <v>30</v>
      </c>
      <c r="G37" s="7">
        <v>204</v>
      </c>
      <c r="H37" s="8">
        <f t="shared" si="2"/>
        <v>28641.599999999999</v>
      </c>
      <c r="I37" s="8">
        <f t="shared" si="3"/>
        <v>28641.599999999999</v>
      </c>
      <c r="J37" s="9"/>
      <c r="K37" s="8">
        <f t="shared" si="4"/>
        <v>28641.599999999999</v>
      </c>
      <c r="L37" s="8">
        <f t="shared" ref="L37" si="32">K37</f>
        <v>28641.599999999999</v>
      </c>
    </row>
    <row r="38" spans="1:12" ht="22.5" customHeight="1" x14ac:dyDescent="0.3">
      <c r="A38" s="2">
        <v>29</v>
      </c>
      <c r="B38" s="2" t="s">
        <v>36</v>
      </c>
      <c r="C38" s="7">
        <f t="shared" si="1"/>
        <v>1833</v>
      </c>
      <c r="D38" s="7">
        <v>853</v>
      </c>
      <c r="E38" s="7">
        <v>980</v>
      </c>
      <c r="F38" s="17">
        <v>30</v>
      </c>
      <c r="G38" s="7">
        <v>204</v>
      </c>
      <c r="H38" s="8">
        <f t="shared" si="2"/>
        <v>11218</v>
      </c>
      <c r="I38" s="8">
        <f t="shared" si="3"/>
        <v>11218</v>
      </c>
      <c r="J38" s="9"/>
      <c r="K38" s="8">
        <f t="shared" si="4"/>
        <v>11218</v>
      </c>
      <c r="L38" s="8">
        <f t="shared" ref="L38" si="33">K38</f>
        <v>11218</v>
      </c>
    </row>
    <row r="39" spans="1:12" ht="22.5" customHeight="1" x14ac:dyDescent="0.3">
      <c r="A39" s="2">
        <v>30</v>
      </c>
      <c r="B39" s="2" t="s">
        <v>37</v>
      </c>
      <c r="C39" s="7">
        <f t="shared" si="1"/>
        <v>1039</v>
      </c>
      <c r="D39" s="7">
        <v>398</v>
      </c>
      <c r="E39" s="7">
        <v>641</v>
      </c>
      <c r="F39" s="17">
        <v>30</v>
      </c>
      <c r="G39" s="7">
        <v>204</v>
      </c>
      <c r="H39" s="8">
        <f t="shared" si="2"/>
        <v>6358.7</v>
      </c>
      <c r="I39" s="8">
        <f t="shared" si="3"/>
        <v>6358.7</v>
      </c>
      <c r="J39" s="9"/>
      <c r="K39" s="8">
        <f t="shared" si="4"/>
        <v>6358.7</v>
      </c>
      <c r="L39" s="8">
        <f t="shared" ref="L39" si="34">K39</f>
        <v>6358.7</v>
      </c>
    </row>
    <row r="40" spans="1:12" ht="22.5" customHeight="1" x14ac:dyDescent="0.3">
      <c r="A40" s="2">
        <v>31</v>
      </c>
      <c r="B40" s="2" t="s">
        <v>38</v>
      </c>
      <c r="C40" s="7">
        <f t="shared" si="1"/>
        <v>2635</v>
      </c>
      <c r="D40" s="7">
        <v>1185</v>
      </c>
      <c r="E40" s="7">
        <v>1450</v>
      </c>
      <c r="F40" s="17">
        <v>30</v>
      </c>
      <c r="G40" s="7">
        <v>204</v>
      </c>
      <c r="H40" s="8">
        <f t="shared" si="2"/>
        <v>16126.2</v>
      </c>
      <c r="I40" s="8">
        <f t="shared" si="3"/>
        <v>16126.2</v>
      </c>
      <c r="J40" s="9"/>
      <c r="K40" s="8">
        <f t="shared" si="4"/>
        <v>16126.2</v>
      </c>
      <c r="L40" s="8">
        <f t="shared" ref="L40" si="35">K40</f>
        <v>16126.2</v>
      </c>
    </row>
    <row r="41" spans="1:12" ht="22.5" customHeight="1" x14ac:dyDescent="0.3">
      <c r="A41" s="2">
        <v>32</v>
      </c>
      <c r="B41" s="2" t="s">
        <v>39</v>
      </c>
      <c r="C41" s="7">
        <f t="shared" si="1"/>
        <v>2291</v>
      </c>
      <c r="D41" s="7">
        <v>755</v>
      </c>
      <c r="E41" s="7">
        <v>1536</v>
      </c>
      <c r="F41" s="17">
        <v>30</v>
      </c>
      <c r="G41" s="7">
        <v>204</v>
      </c>
      <c r="H41" s="8">
        <f t="shared" si="2"/>
        <v>14020.9</v>
      </c>
      <c r="I41" s="8">
        <f t="shared" si="3"/>
        <v>14020.9</v>
      </c>
      <c r="J41" s="9"/>
      <c r="K41" s="8">
        <f t="shared" si="4"/>
        <v>14020.9</v>
      </c>
      <c r="L41" s="8">
        <f t="shared" ref="L41" si="36">K41</f>
        <v>14020.9</v>
      </c>
    </row>
    <row r="42" spans="1:12" ht="22.5" customHeight="1" x14ac:dyDescent="0.3">
      <c r="A42" s="2">
        <v>33</v>
      </c>
      <c r="B42" s="2" t="s">
        <v>40</v>
      </c>
      <c r="C42" s="7">
        <f t="shared" si="1"/>
        <v>4958</v>
      </c>
      <c r="D42" s="7">
        <v>1736</v>
      </c>
      <c r="E42" s="7">
        <v>3222</v>
      </c>
      <c r="F42" s="17">
        <v>30</v>
      </c>
      <c r="G42" s="7">
        <v>204</v>
      </c>
      <c r="H42" s="8">
        <f t="shared" si="2"/>
        <v>30343</v>
      </c>
      <c r="I42" s="8">
        <f t="shared" si="3"/>
        <v>30343</v>
      </c>
      <c r="J42" s="9"/>
      <c r="K42" s="8">
        <f t="shared" si="4"/>
        <v>30343</v>
      </c>
      <c r="L42" s="8">
        <f t="shared" ref="L42" si="37">K42</f>
        <v>30343</v>
      </c>
    </row>
    <row r="43" spans="1:12" ht="22.5" customHeight="1" x14ac:dyDescent="0.3">
      <c r="A43" s="2">
        <v>34</v>
      </c>
      <c r="B43" s="2" t="s">
        <v>41</v>
      </c>
      <c r="C43" s="7">
        <f t="shared" si="1"/>
        <v>2510</v>
      </c>
      <c r="D43" s="7">
        <v>979</v>
      </c>
      <c r="E43" s="7">
        <v>1531</v>
      </c>
      <c r="F43" s="17">
        <v>30</v>
      </c>
      <c r="G43" s="7">
        <v>204</v>
      </c>
      <c r="H43" s="8">
        <f t="shared" si="2"/>
        <v>15361.2</v>
      </c>
      <c r="I43" s="8">
        <f t="shared" si="3"/>
        <v>15361.2</v>
      </c>
      <c r="J43" s="9"/>
      <c r="K43" s="8">
        <f t="shared" si="4"/>
        <v>15361.2</v>
      </c>
      <c r="L43" s="8">
        <f t="shared" ref="L43" si="38">K43</f>
        <v>15361.2</v>
      </c>
    </row>
    <row r="44" spans="1:12" ht="22.5" customHeight="1" x14ac:dyDescent="0.3">
      <c r="A44" s="2">
        <v>35</v>
      </c>
      <c r="B44" s="2" t="s">
        <v>42</v>
      </c>
      <c r="C44" s="7">
        <f t="shared" si="1"/>
        <v>2013</v>
      </c>
      <c r="D44" s="7">
        <v>808</v>
      </c>
      <c r="E44" s="7">
        <v>1205</v>
      </c>
      <c r="F44" s="17">
        <v>30</v>
      </c>
      <c r="G44" s="7">
        <v>204</v>
      </c>
      <c r="H44" s="8">
        <f t="shared" si="2"/>
        <v>12319.6</v>
      </c>
      <c r="I44" s="8">
        <f t="shared" si="3"/>
        <v>12319.6</v>
      </c>
      <c r="J44" s="9"/>
      <c r="K44" s="8">
        <f t="shared" si="4"/>
        <v>12319.6</v>
      </c>
      <c r="L44" s="8">
        <f t="shared" ref="L44" si="39">K44</f>
        <v>12319.6</v>
      </c>
    </row>
    <row r="45" spans="1:12" ht="22.5" customHeight="1" x14ac:dyDescent="0.3">
      <c r="A45" s="2">
        <v>36</v>
      </c>
      <c r="B45" s="2" t="s">
        <v>43</v>
      </c>
      <c r="C45" s="7">
        <f t="shared" si="1"/>
        <v>906</v>
      </c>
      <c r="D45" s="7">
        <v>328</v>
      </c>
      <c r="E45" s="7">
        <v>578</v>
      </c>
      <c r="F45" s="17">
        <v>30</v>
      </c>
      <c r="G45" s="7">
        <v>204</v>
      </c>
      <c r="H45" s="8">
        <f t="shared" si="2"/>
        <v>5544.7</v>
      </c>
      <c r="I45" s="8">
        <f t="shared" si="3"/>
        <v>5544.7</v>
      </c>
      <c r="J45" s="9"/>
      <c r="K45" s="8">
        <f t="shared" si="4"/>
        <v>5544.7</v>
      </c>
      <c r="L45" s="8">
        <f t="shared" ref="L45" si="40">K45</f>
        <v>5544.7</v>
      </c>
    </row>
    <row r="46" spans="1:12" ht="22.5" customHeight="1" x14ac:dyDescent="0.3">
      <c r="A46" s="2">
        <v>37</v>
      </c>
      <c r="B46" s="2" t="s">
        <v>44</v>
      </c>
      <c r="C46" s="7">
        <f t="shared" si="1"/>
        <v>1401</v>
      </c>
      <c r="D46" s="7">
        <v>744</v>
      </c>
      <c r="E46" s="7">
        <v>657</v>
      </c>
      <c r="F46" s="17">
        <v>30</v>
      </c>
      <c r="G46" s="7">
        <v>204</v>
      </c>
      <c r="H46" s="8">
        <f t="shared" si="2"/>
        <v>8574.1</v>
      </c>
      <c r="I46" s="8">
        <f t="shared" si="3"/>
        <v>8574.1</v>
      </c>
      <c r="J46" s="9"/>
      <c r="K46" s="8">
        <f t="shared" si="4"/>
        <v>8574.1</v>
      </c>
      <c r="L46" s="8">
        <f t="shared" ref="L46" si="41">K46</f>
        <v>8574.1</v>
      </c>
    </row>
    <row r="47" spans="1:12" ht="22.5" customHeight="1" x14ac:dyDescent="0.3">
      <c r="A47" s="2">
        <v>38</v>
      </c>
      <c r="B47" s="2" t="s">
        <v>45</v>
      </c>
      <c r="C47" s="7">
        <f t="shared" si="1"/>
        <v>1697</v>
      </c>
      <c r="D47" s="7">
        <v>765</v>
      </c>
      <c r="E47" s="7">
        <v>932</v>
      </c>
      <c r="F47" s="17">
        <v>30</v>
      </c>
      <c r="G47" s="7">
        <v>204</v>
      </c>
      <c r="H47" s="8">
        <f t="shared" si="2"/>
        <v>10385.6</v>
      </c>
      <c r="I47" s="8">
        <f t="shared" si="3"/>
        <v>10385.6</v>
      </c>
      <c r="J47" s="9"/>
      <c r="K47" s="8">
        <f t="shared" si="4"/>
        <v>10385.6</v>
      </c>
      <c r="L47" s="8">
        <f t="shared" ref="L47" si="42">K47</f>
        <v>10385.6</v>
      </c>
    </row>
    <row r="48" spans="1:12" ht="22.5" customHeight="1" x14ac:dyDescent="0.3">
      <c r="A48" s="2">
        <v>39</v>
      </c>
      <c r="B48" s="2" t="s">
        <v>46</v>
      </c>
      <c r="C48" s="7">
        <f t="shared" si="1"/>
        <v>2495</v>
      </c>
      <c r="D48" s="7">
        <v>959</v>
      </c>
      <c r="E48" s="7">
        <v>1536</v>
      </c>
      <c r="F48" s="17">
        <v>30</v>
      </c>
      <c r="G48" s="7">
        <v>204</v>
      </c>
      <c r="H48" s="8">
        <f t="shared" si="2"/>
        <v>15269.4</v>
      </c>
      <c r="I48" s="8">
        <f t="shared" si="3"/>
        <v>15269.4</v>
      </c>
      <c r="J48" s="9"/>
      <c r="K48" s="8">
        <f t="shared" si="4"/>
        <v>15269.4</v>
      </c>
      <c r="L48" s="8">
        <f t="shared" ref="L48" si="43">K48</f>
        <v>15269.4</v>
      </c>
    </row>
    <row r="49" spans="1:12" ht="22.5" customHeight="1" x14ac:dyDescent="0.3">
      <c r="A49" s="2">
        <v>40</v>
      </c>
      <c r="B49" s="2" t="s">
        <v>47</v>
      </c>
      <c r="C49" s="7">
        <f t="shared" si="1"/>
        <v>2945</v>
      </c>
      <c r="D49" s="7">
        <v>925</v>
      </c>
      <c r="E49" s="7">
        <v>2020</v>
      </c>
      <c r="F49" s="17">
        <v>30</v>
      </c>
      <c r="G49" s="7">
        <v>204</v>
      </c>
      <c r="H49" s="8">
        <f t="shared" si="2"/>
        <v>18023.400000000001</v>
      </c>
      <c r="I49" s="8">
        <f t="shared" si="3"/>
        <v>18023.400000000001</v>
      </c>
      <c r="J49" s="9"/>
      <c r="K49" s="8">
        <f t="shared" si="4"/>
        <v>18023.400000000001</v>
      </c>
      <c r="L49" s="8">
        <f t="shared" ref="L49" si="44">K49</f>
        <v>18023.400000000001</v>
      </c>
    </row>
    <row r="50" spans="1:12" ht="22.5" customHeight="1" x14ac:dyDescent="0.3">
      <c r="A50" s="2">
        <v>41</v>
      </c>
      <c r="B50" s="2" t="s">
        <v>48</v>
      </c>
      <c r="C50" s="7">
        <f t="shared" si="1"/>
        <v>2021</v>
      </c>
      <c r="D50" s="7">
        <v>931</v>
      </c>
      <c r="E50" s="7">
        <v>1090</v>
      </c>
      <c r="F50" s="17">
        <v>30</v>
      </c>
      <c r="G50" s="7">
        <v>204</v>
      </c>
      <c r="H50" s="8">
        <f t="shared" si="2"/>
        <v>12368.5</v>
      </c>
      <c r="I50" s="8">
        <f t="shared" si="3"/>
        <v>12368.5</v>
      </c>
      <c r="J50" s="9"/>
      <c r="K50" s="8">
        <f t="shared" si="4"/>
        <v>12368.5</v>
      </c>
      <c r="L50" s="8">
        <f t="shared" ref="L50" si="45">K50</f>
        <v>12368.5</v>
      </c>
    </row>
    <row r="51" spans="1:12" ht="22.5" customHeight="1" x14ac:dyDescent="0.3">
      <c r="A51" s="2">
        <v>42</v>
      </c>
      <c r="B51" s="2" t="s">
        <v>49</v>
      </c>
      <c r="C51" s="7">
        <f t="shared" si="1"/>
        <v>3239</v>
      </c>
      <c r="D51" s="7">
        <v>1340</v>
      </c>
      <c r="E51" s="7">
        <v>1899</v>
      </c>
      <c r="F51" s="17">
        <v>30</v>
      </c>
      <c r="G51" s="7">
        <v>204</v>
      </c>
      <c r="H51" s="8">
        <f t="shared" si="2"/>
        <v>19822.7</v>
      </c>
      <c r="I51" s="8">
        <f t="shared" si="3"/>
        <v>19822.7</v>
      </c>
      <c r="J51" s="9"/>
      <c r="K51" s="8">
        <f t="shared" si="4"/>
        <v>19822.7</v>
      </c>
      <c r="L51" s="8">
        <f t="shared" ref="L51" si="46">K51</f>
        <v>19822.7</v>
      </c>
    </row>
    <row r="52" spans="1:12" ht="22.5" customHeight="1" x14ac:dyDescent="0.3">
      <c r="A52" s="2"/>
      <c r="B52" s="2" t="s">
        <v>50</v>
      </c>
      <c r="C52" s="10">
        <f>SUM(C9:C51)</f>
        <v>120881</v>
      </c>
      <c r="D52" s="10">
        <f t="shared" ref="D52:L52" si="47">SUM(D9:D51)</f>
        <v>38972</v>
      </c>
      <c r="E52" s="10">
        <f t="shared" si="47"/>
        <v>81909</v>
      </c>
      <c r="F52" s="11"/>
      <c r="G52" s="11"/>
      <c r="H52" s="12">
        <f t="shared" si="47"/>
        <v>739791.49999999977</v>
      </c>
      <c r="I52" s="12">
        <f>SUM(I9:I51)</f>
        <v>739791.49999999977</v>
      </c>
      <c r="J52" s="12">
        <f t="shared" si="47"/>
        <v>59553.7</v>
      </c>
      <c r="K52" s="12">
        <f t="shared" si="47"/>
        <v>739791.49999999977</v>
      </c>
      <c r="L52" s="12">
        <f t="shared" si="47"/>
        <v>739791.49999999977</v>
      </c>
    </row>
    <row r="54" spans="1:12" x14ac:dyDescent="0.3">
      <c r="H54" s="13"/>
      <c r="I54" s="14"/>
    </row>
    <row r="55" spans="1:12" x14ac:dyDescent="0.3">
      <c r="B55" s="1" t="s">
        <v>51</v>
      </c>
      <c r="I55" s="55" t="s">
        <v>56</v>
      </c>
      <c r="J55" s="55"/>
      <c r="K55" s="55"/>
      <c r="L55" s="55"/>
    </row>
    <row r="57" spans="1:12" x14ac:dyDescent="0.3">
      <c r="B57" s="1" t="s">
        <v>52</v>
      </c>
    </row>
    <row r="58" spans="1:12" x14ac:dyDescent="0.3">
      <c r="B58" s="1" t="s">
        <v>53</v>
      </c>
    </row>
  </sheetData>
  <mergeCells count="3">
    <mergeCell ref="B1:L3"/>
    <mergeCell ref="C5:E5"/>
    <mergeCell ref="I55:L55"/>
  </mergeCells>
  <pageMargins left="0" right="0" top="0" bottom="0" header="0.31496062992125984" footer="0.31496062992125984"/>
  <pageSetup paperSize="9" scale="6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tabSelected="1" topLeftCell="B1" zoomScaleNormal="100" workbookViewId="0">
      <pane ySplit="4" topLeftCell="A41" activePane="bottomLeft" state="frozen"/>
      <selection activeCell="B1" sqref="B1"/>
      <selection pane="bottomLeft" activeCell="N42" sqref="N42"/>
    </sheetView>
  </sheetViews>
  <sheetFormatPr defaultRowHeight="18.75" x14ac:dyDescent="0.3"/>
  <cols>
    <col min="1" max="1" width="5.28515625" style="27" hidden="1" customWidth="1"/>
    <col min="2" max="2" width="54.140625" style="28" customWidth="1"/>
    <col min="3" max="3" width="14.42578125" style="18" customWidth="1"/>
    <col min="4" max="4" width="15.140625" style="18" customWidth="1"/>
    <col min="5" max="5" width="15.42578125" style="18" hidden="1" customWidth="1"/>
    <col min="6" max="6" width="15.85546875" style="18" customWidth="1"/>
    <col min="7" max="7" width="17.42578125" style="18" customWidth="1"/>
    <col min="8" max="8" width="17.140625" style="18" customWidth="1"/>
    <col min="9" max="9" width="16.7109375" style="18" customWidth="1"/>
    <col min="10" max="10" width="17.28515625" style="18" customWidth="1"/>
    <col min="11" max="11" width="12" style="18" bestFit="1" customWidth="1"/>
    <col min="12" max="256" width="9.140625" style="18"/>
    <col min="257" max="257" width="0" style="18" hidden="1" customWidth="1"/>
    <col min="258" max="258" width="73.7109375" style="18" customWidth="1"/>
    <col min="259" max="260" width="15.140625" style="18" customWidth="1"/>
    <col min="261" max="261" width="0" style="18" hidden="1" customWidth="1"/>
    <col min="262" max="262" width="15.85546875" style="18" customWidth="1"/>
    <col min="263" max="263" width="19.140625" style="18" customWidth="1"/>
    <col min="264" max="264" width="20.28515625" style="18" customWidth="1"/>
    <col min="265" max="265" width="20.140625" style="18" customWidth="1"/>
    <col min="266" max="266" width="17.28515625" style="18" customWidth="1"/>
    <col min="267" max="267" width="12" style="18" bestFit="1" customWidth="1"/>
    <col min="268" max="512" width="9.140625" style="18"/>
    <col min="513" max="513" width="0" style="18" hidden="1" customWidth="1"/>
    <col min="514" max="514" width="73.7109375" style="18" customWidth="1"/>
    <col min="515" max="516" width="15.140625" style="18" customWidth="1"/>
    <col min="517" max="517" width="0" style="18" hidden="1" customWidth="1"/>
    <col min="518" max="518" width="15.85546875" style="18" customWidth="1"/>
    <col min="519" max="519" width="19.140625" style="18" customWidth="1"/>
    <col min="520" max="520" width="20.28515625" style="18" customWidth="1"/>
    <col min="521" max="521" width="20.140625" style="18" customWidth="1"/>
    <col min="522" max="522" width="17.28515625" style="18" customWidth="1"/>
    <col min="523" max="523" width="12" style="18" bestFit="1" customWidth="1"/>
    <col min="524" max="768" width="9.140625" style="18"/>
    <col min="769" max="769" width="0" style="18" hidden="1" customWidth="1"/>
    <col min="770" max="770" width="73.7109375" style="18" customWidth="1"/>
    <col min="771" max="772" width="15.140625" style="18" customWidth="1"/>
    <col min="773" max="773" width="0" style="18" hidden="1" customWidth="1"/>
    <col min="774" max="774" width="15.85546875" style="18" customWidth="1"/>
    <col min="775" max="775" width="19.140625" style="18" customWidth="1"/>
    <col min="776" max="776" width="20.28515625" style="18" customWidth="1"/>
    <col min="777" max="777" width="20.140625" style="18" customWidth="1"/>
    <col min="778" max="778" width="17.28515625" style="18" customWidth="1"/>
    <col min="779" max="779" width="12" style="18" bestFit="1" customWidth="1"/>
    <col min="780" max="1024" width="9.140625" style="18"/>
    <col min="1025" max="1025" width="0" style="18" hidden="1" customWidth="1"/>
    <col min="1026" max="1026" width="73.7109375" style="18" customWidth="1"/>
    <col min="1027" max="1028" width="15.140625" style="18" customWidth="1"/>
    <col min="1029" max="1029" width="0" style="18" hidden="1" customWidth="1"/>
    <col min="1030" max="1030" width="15.85546875" style="18" customWidth="1"/>
    <col min="1031" max="1031" width="19.140625" style="18" customWidth="1"/>
    <col min="1032" max="1032" width="20.28515625" style="18" customWidth="1"/>
    <col min="1033" max="1033" width="20.140625" style="18" customWidth="1"/>
    <col min="1034" max="1034" width="17.28515625" style="18" customWidth="1"/>
    <col min="1035" max="1035" width="12" style="18" bestFit="1" customWidth="1"/>
    <col min="1036" max="1280" width="9.140625" style="18"/>
    <col min="1281" max="1281" width="0" style="18" hidden="1" customWidth="1"/>
    <col min="1282" max="1282" width="73.7109375" style="18" customWidth="1"/>
    <col min="1283" max="1284" width="15.140625" style="18" customWidth="1"/>
    <col min="1285" max="1285" width="0" style="18" hidden="1" customWidth="1"/>
    <col min="1286" max="1286" width="15.85546875" style="18" customWidth="1"/>
    <col min="1287" max="1287" width="19.140625" style="18" customWidth="1"/>
    <col min="1288" max="1288" width="20.28515625" style="18" customWidth="1"/>
    <col min="1289" max="1289" width="20.140625" style="18" customWidth="1"/>
    <col min="1290" max="1290" width="17.28515625" style="18" customWidth="1"/>
    <col min="1291" max="1291" width="12" style="18" bestFit="1" customWidth="1"/>
    <col min="1292" max="1536" width="9.140625" style="18"/>
    <col min="1537" max="1537" width="0" style="18" hidden="1" customWidth="1"/>
    <col min="1538" max="1538" width="73.7109375" style="18" customWidth="1"/>
    <col min="1539" max="1540" width="15.140625" style="18" customWidth="1"/>
    <col min="1541" max="1541" width="0" style="18" hidden="1" customWidth="1"/>
    <col min="1542" max="1542" width="15.85546875" style="18" customWidth="1"/>
    <col min="1543" max="1543" width="19.140625" style="18" customWidth="1"/>
    <col min="1544" max="1544" width="20.28515625" style="18" customWidth="1"/>
    <col min="1545" max="1545" width="20.140625" style="18" customWidth="1"/>
    <col min="1546" max="1546" width="17.28515625" style="18" customWidth="1"/>
    <col min="1547" max="1547" width="12" style="18" bestFit="1" customWidth="1"/>
    <col min="1548" max="1792" width="9.140625" style="18"/>
    <col min="1793" max="1793" width="0" style="18" hidden="1" customWidth="1"/>
    <col min="1794" max="1794" width="73.7109375" style="18" customWidth="1"/>
    <col min="1795" max="1796" width="15.140625" style="18" customWidth="1"/>
    <col min="1797" max="1797" width="0" style="18" hidden="1" customWidth="1"/>
    <col min="1798" max="1798" width="15.85546875" style="18" customWidth="1"/>
    <col min="1799" max="1799" width="19.140625" style="18" customWidth="1"/>
    <col min="1800" max="1800" width="20.28515625" style="18" customWidth="1"/>
    <col min="1801" max="1801" width="20.140625" style="18" customWidth="1"/>
    <col min="1802" max="1802" width="17.28515625" style="18" customWidth="1"/>
    <col min="1803" max="1803" width="12" style="18" bestFit="1" customWidth="1"/>
    <col min="1804" max="2048" width="9.140625" style="18"/>
    <col min="2049" max="2049" width="0" style="18" hidden="1" customWidth="1"/>
    <col min="2050" max="2050" width="73.7109375" style="18" customWidth="1"/>
    <col min="2051" max="2052" width="15.140625" style="18" customWidth="1"/>
    <col min="2053" max="2053" width="0" style="18" hidden="1" customWidth="1"/>
    <col min="2054" max="2054" width="15.85546875" style="18" customWidth="1"/>
    <col min="2055" max="2055" width="19.140625" style="18" customWidth="1"/>
    <col min="2056" max="2056" width="20.28515625" style="18" customWidth="1"/>
    <col min="2057" max="2057" width="20.140625" style="18" customWidth="1"/>
    <col min="2058" max="2058" width="17.28515625" style="18" customWidth="1"/>
    <col min="2059" max="2059" width="12" style="18" bestFit="1" customWidth="1"/>
    <col min="2060" max="2304" width="9.140625" style="18"/>
    <col min="2305" max="2305" width="0" style="18" hidden="1" customWidth="1"/>
    <col min="2306" max="2306" width="73.7109375" style="18" customWidth="1"/>
    <col min="2307" max="2308" width="15.140625" style="18" customWidth="1"/>
    <col min="2309" max="2309" width="0" style="18" hidden="1" customWidth="1"/>
    <col min="2310" max="2310" width="15.85546875" style="18" customWidth="1"/>
    <col min="2311" max="2311" width="19.140625" style="18" customWidth="1"/>
    <col min="2312" max="2312" width="20.28515625" style="18" customWidth="1"/>
    <col min="2313" max="2313" width="20.140625" style="18" customWidth="1"/>
    <col min="2314" max="2314" width="17.28515625" style="18" customWidth="1"/>
    <col min="2315" max="2315" width="12" style="18" bestFit="1" customWidth="1"/>
    <col min="2316" max="2560" width="9.140625" style="18"/>
    <col min="2561" max="2561" width="0" style="18" hidden="1" customWidth="1"/>
    <col min="2562" max="2562" width="73.7109375" style="18" customWidth="1"/>
    <col min="2563" max="2564" width="15.140625" style="18" customWidth="1"/>
    <col min="2565" max="2565" width="0" style="18" hidden="1" customWidth="1"/>
    <col min="2566" max="2566" width="15.85546875" style="18" customWidth="1"/>
    <col min="2567" max="2567" width="19.140625" style="18" customWidth="1"/>
    <col min="2568" max="2568" width="20.28515625" style="18" customWidth="1"/>
    <col min="2569" max="2569" width="20.140625" style="18" customWidth="1"/>
    <col min="2570" max="2570" width="17.28515625" style="18" customWidth="1"/>
    <col min="2571" max="2571" width="12" style="18" bestFit="1" customWidth="1"/>
    <col min="2572" max="2816" width="9.140625" style="18"/>
    <col min="2817" max="2817" width="0" style="18" hidden="1" customWidth="1"/>
    <col min="2818" max="2818" width="73.7109375" style="18" customWidth="1"/>
    <col min="2819" max="2820" width="15.140625" style="18" customWidth="1"/>
    <col min="2821" max="2821" width="0" style="18" hidden="1" customWidth="1"/>
    <col min="2822" max="2822" width="15.85546875" style="18" customWidth="1"/>
    <col min="2823" max="2823" width="19.140625" style="18" customWidth="1"/>
    <col min="2824" max="2824" width="20.28515625" style="18" customWidth="1"/>
    <col min="2825" max="2825" width="20.140625" style="18" customWidth="1"/>
    <col min="2826" max="2826" width="17.28515625" style="18" customWidth="1"/>
    <col min="2827" max="2827" width="12" style="18" bestFit="1" customWidth="1"/>
    <col min="2828" max="3072" width="9.140625" style="18"/>
    <col min="3073" max="3073" width="0" style="18" hidden="1" customWidth="1"/>
    <col min="3074" max="3074" width="73.7109375" style="18" customWidth="1"/>
    <col min="3075" max="3076" width="15.140625" style="18" customWidth="1"/>
    <col min="3077" max="3077" width="0" style="18" hidden="1" customWidth="1"/>
    <col min="3078" max="3078" width="15.85546875" style="18" customWidth="1"/>
    <col min="3079" max="3079" width="19.140625" style="18" customWidth="1"/>
    <col min="3080" max="3080" width="20.28515625" style="18" customWidth="1"/>
    <col min="3081" max="3081" width="20.140625" style="18" customWidth="1"/>
    <col min="3082" max="3082" width="17.28515625" style="18" customWidth="1"/>
    <col min="3083" max="3083" width="12" style="18" bestFit="1" customWidth="1"/>
    <col min="3084" max="3328" width="9.140625" style="18"/>
    <col min="3329" max="3329" width="0" style="18" hidden="1" customWidth="1"/>
    <col min="3330" max="3330" width="73.7109375" style="18" customWidth="1"/>
    <col min="3331" max="3332" width="15.140625" style="18" customWidth="1"/>
    <col min="3333" max="3333" width="0" style="18" hidden="1" customWidth="1"/>
    <col min="3334" max="3334" width="15.85546875" style="18" customWidth="1"/>
    <col min="3335" max="3335" width="19.140625" style="18" customWidth="1"/>
    <col min="3336" max="3336" width="20.28515625" style="18" customWidth="1"/>
    <col min="3337" max="3337" width="20.140625" style="18" customWidth="1"/>
    <col min="3338" max="3338" width="17.28515625" style="18" customWidth="1"/>
    <col min="3339" max="3339" width="12" style="18" bestFit="1" customWidth="1"/>
    <col min="3340" max="3584" width="9.140625" style="18"/>
    <col min="3585" max="3585" width="0" style="18" hidden="1" customWidth="1"/>
    <col min="3586" max="3586" width="73.7109375" style="18" customWidth="1"/>
    <col min="3587" max="3588" width="15.140625" style="18" customWidth="1"/>
    <col min="3589" max="3589" width="0" style="18" hidden="1" customWidth="1"/>
    <col min="3590" max="3590" width="15.85546875" style="18" customWidth="1"/>
    <col min="3591" max="3591" width="19.140625" style="18" customWidth="1"/>
    <col min="3592" max="3592" width="20.28515625" style="18" customWidth="1"/>
    <col min="3593" max="3593" width="20.140625" style="18" customWidth="1"/>
    <col min="3594" max="3594" width="17.28515625" style="18" customWidth="1"/>
    <col min="3595" max="3595" width="12" style="18" bestFit="1" customWidth="1"/>
    <col min="3596" max="3840" width="9.140625" style="18"/>
    <col min="3841" max="3841" width="0" style="18" hidden="1" customWidth="1"/>
    <col min="3842" max="3842" width="73.7109375" style="18" customWidth="1"/>
    <col min="3843" max="3844" width="15.140625" style="18" customWidth="1"/>
    <col min="3845" max="3845" width="0" style="18" hidden="1" customWidth="1"/>
    <col min="3846" max="3846" width="15.85546875" style="18" customWidth="1"/>
    <col min="3847" max="3847" width="19.140625" style="18" customWidth="1"/>
    <col min="3848" max="3848" width="20.28515625" style="18" customWidth="1"/>
    <col min="3849" max="3849" width="20.140625" style="18" customWidth="1"/>
    <col min="3850" max="3850" width="17.28515625" style="18" customWidth="1"/>
    <col min="3851" max="3851" width="12" style="18" bestFit="1" customWidth="1"/>
    <col min="3852" max="4096" width="9.140625" style="18"/>
    <col min="4097" max="4097" width="0" style="18" hidden="1" customWidth="1"/>
    <col min="4098" max="4098" width="73.7109375" style="18" customWidth="1"/>
    <col min="4099" max="4100" width="15.140625" style="18" customWidth="1"/>
    <col min="4101" max="4101" width="0" style="18" hidden="1" customWidth="1"/>
    <col min="4102" max="4102" width="15.85546875" style="18" customWidth="1"/>
    <col min="4103" max="4103" width="19.140625" style="18" customWidth="1"/>
    <col min="4104" max="4104" width="20.28515625" style="18" customWidth="1"/>
    <col min="4105" max="4105" width="20.140625" style="18" customWidth="1"/>
    <col min="4106" max="4106" width="17.28515625" style="18" customWidth="1"/>
    <col min="4107" max="4107" width="12" style="18" bestFit="1" customWidth="1"/>
    <col min="4108" max="4352" width="9.140625" style="18"/>
    <col min="4353" max="4353" width="0" style="18" hidden="1" customWidth="1"/>
    <col min="4354" max="4354" width="73.7109375" style="18" customWidth="1"/>
    <col min="4355" max="4356" width="15.140625" style="18" customWidth="1"/>
    <col min="4357" max="4357" width="0" style="18" hidden="1" customWidth="1"/>
    <col min="4358" max="4358" width="15.85546875" style="18" customWidth="1"/>
    <col min="4359" max="4359" width="19.140625" style="18" customWidth="1"/>
    <col min="4360" max="4360" width="20.28515625" style="18" customWidth="1"/>
    <col min="4361" max="4361" width="20.140625" style="18" customWidth="1"/>
    <col min="4362" max="4362" width="17.28515625" style="18" customWidth="1"/>
    <col min="4363" max="4363" width="12" style="18" bestFit="1" customWidth="1"/>
    <col min="4364" max="4608" width="9.140625" style="18"/>
    <col min="4609" max="4609" width="0" style="18" hidden="1" customWidth="1"/>
    <col min="4610" max="4610" width="73.7109375" style="18" customWidth="1"/>
    <col min="4611" max="4612" width="15.140625" style="18" customWidth="1"/>
    <col min="4613" max="4613" width="0" style="18" hidden="1" customWidth="1"/>
    <col min="4614" max="4614" width="15.85546875" style="18" customWidth="1"/>
    <col min="4615" max="4615" width="19.140625" style="18" customWidth="1"/>
    <col min="4616" max="4616" width="20.28515625" style="18" customWidth="1"/>
    <col min="4617" max="4617" width="20.140625" style="18" customWidth="1"/>
    <col min="4618" max="4618" width="17.28515625" style="18" customWidth="1"/>
    <col min="4619" max="4619" width="12" style="18" bestFit="1" customWidth="1"/>
    <col min="4620" max="4864" width="9.140625" style="18"/>
    <col min="4865" max="4865" width="0" style="18" hidden="1" customWidth="1"/>
    <col min="4866" max="4866" width="73.7109375" style="18" customWidth="1"/>
    <col min="4867" max="4868" width="15.140625" style="18" customWidth="1"/>
    <col min="4869" max="4869" width="0" style="18" hidden="1" customWidth="1"/>
    <col min="4870" max="4870" width="15.85546875" style="18" customWidth="1"/>
    <col min="4871" max="4871" width="19.140625" style="18" customWidth="1"/>
    <col min="4872" max="4872" width="20.28515625" style="18" customWidth="1"/>
    <col min="4873" max="4873" width="20.140625" style="18" customWidth="1"/>
    <col min="4874" max="4874" width="17.28515625" style="18" customWidth="1"/>
    <col min="4875" max="4875" width="12" style="18" bestFit="1" customWidth="1"/>
    <col min="4876" max="5120" width="9.140625" style="18"/>
    <col min="5121" max="5121" width="0" style="18" hidden="1" customWidth="1"/>
    <col min="5122" max="5122" width="73.7109375" style="18" customWidth="1"/>
    <col min="5123" max="5124" width="15.140625" style="18" customWidth="1"/>
    <col min="5125" max="5125" width="0" style="18" hidden="1" customWidth="1"/>
    <col min="5126" max="5126" width="15.85546875" style="18" customWidth="1"/>
    <col min="5127" max="5127" width="19.140625" style="18" customWidth="1"/>
    <col min="5128" max="5128" width="20.28515625" style="18" customWidth="1"/>
    <col min="5129" max="5129" width="20.140625" style="18" customWidth="1"/>
    <col min="5130" max="5130" width="17.28515625" style="18" customWidth="1"/>
    <col min="5131" max="5131" width="12" style="18" bestFit="1" customWidth="1"/>
    <col min="5132" max="5376" width="9.140625" style="18"/>
    <col min="5377" max="5377" width="0" style="18" hidden="1" customWidth="1"/>
    <col min="5378" max="5378" width="73.7109375" style="18" customWidth="1"/>
    <col min="5379" max="5380" width="15.140625" style="18" customWidth="1"/>
    <col min="5381" max="5381" width="0" style="18" hidden="1" customWidth="1"/>
    <col min="5382" max="5382" width="15.85546875" style="18" customWidth="1"/>
    <col min="5383" max="5383" width="19.140625" style="18" customWidth="1"/>
    <col min="5384" max="5384" width="20.28515625" style="18" customWidth="1"/>
    <col min="5385" max="5385" width="20.140625" style="18" customWidth="1"/>
    <col min="5386" max="5386" width="17.28515625" style="18" customWidth="1"/>
    <col min="5387" max="5387" width="12" style="18" bestFit="1" customWidth="1"/>
    <col min="5388" max="5632" width="9.140625" style="18"/>
    <col min="5633" max="5633" width="0" style="18" hidden="1" customWidth="1"/>
    <col min="5634" max="5634" width="73.7109375" style="18" customWidth="1"/>
    <col min="5635" max="5636" width="15.140625" style="18" customWidth="1"/>
    <col min="5637" max="5637" width="0" style="18" hidden="1" customWidth="1"/>
    <col min="5638" max="5638" width="15.85546875" style="18" customWidth="1"/>
    <col min="5639" max="5639" width="19.140625" style="18" customWidth="1"/>
    <col min="5640" max="5640" width="20.28515625" style="18" customWidth="1"/>
    <col min="5641" max="5641" width="20.140625" style="18" customWidth="1"/>
    <col min="5642" max="5642" width="17.28515625" style="18" customWidth="1"/>
    <col min="5643" max="5643" width="12" style="18" bestFit="1" customWidth="1"/>
    <col min="5644" max="5888" width="9.140625" style="18"/>
    <col min="5889" max="5889" width="0" style="18" hidden="1" customWidth="1"/>
    <col min="5890" max="5890" width="73.7109375" style="18" customWidth="1"/>
    <col min="5891" max="5892" width="15.140625" style="18" customWidth="1"/>
    <col min="5893" max="5893" width="0" style="18" hidden="1" customWidth="1"/>
    <col min="5894" max="5894" width="15.85546875" style="18" customWidth="1"/>
    <col min="5895" max="5895" width="19.140625" style="18" customWidth="1"/>
    <col min="5896" max="5896" width="20.28515625" style="18" customWidth="1"/>
    <col min="5897" max="5897" width="20.140625" style="18" customWidth="1"/>
    <col min="5898" max="5898" width="17.28515625" style="18" customWidth="1"/>
    <col min="5899" max="5899" width="12" style="18" bestFit="1" customWidth="1"/>
    <col min="5900" max="6144" width="9.140625" style="18"/>
    <col min="6145" max="6145" width="0" style="18" hidden="1" customWidth="1"/>
    <col min="6146" max="6146" width="73.7109375" style="18" customWidth="1"/>
    <col min="6147" max="6148" width="15.140625" style="18" customWidth="1"/>
    <col min="6149" max="6149" width="0" style="18" hidden="1" customWidth="1"/>
    <col min="6150" max="6150" width="15.85546875" style="18" customWidth="1"/>
    <col min="6151" max="6151" width="19.140625" style="18" customWidth="1"/>
    <col min="6152" max="6152" width="20.28515625" style="18" customWidth="1"/>
    <col min="6153" max="6153" width="20.140625" style="18" customWidth="1"/>
    <col min="6154" max="6154" width="17.28515625" style="18" customWidth="1"/>
    <col min="6155" max="6155" width="12" style="18" bestFit="1" customWidth="1"/>
    <col min="6156" max="6400" width="9.140625" style="18"/>
    <col min="6401" max="6401" width="0" style="18" hidden="1" customWidth="1"/>
    <col min="6402" max="6402" width="73.7109375" style="18" customWidth="1"/>
    <col min="6403" max="6404" width="15.140625" style="18" customWidth="1"/>
    <col min="6405" max="6405" width="0" style="18" hidden="1" customWidth="1"/>
    <col min="6406" max="6406" width="15.85546875" style="18" customWidth="1"/>
    <col min="6407" max="6407" width="19.140625" style="18" customWidth="1"/>
    <col min="6408" max="6408" width="20.28515625" style="18" customWidth="1"/>
    <col min="6409" max="6409" width="20.140625" style="18" customWidth="1"/>
    <col min="6410" max="6410" width="17.28515625" style="18" customWidth="1"/>
    <col min="6411" max="6411" width="12" style="18" bestFit="1" customWidth="1"/>
    <col min="6412" max="6656" width="9.140625" style="18"/>
    <col min="6657" max="6657" width="0" style="18" hidden="1" customWidth="1"/>
    <col min="6658" max="6658" width="73.7109375" style="18" customWidth="1"/>
    <col min="6659" max="6660" width="15.140625" style="18" customWidth="1"/>
    <col min="6661" max="6661" width="0" style="18" hidden="1" customWidth="1"/>
    <col min="6662" max="6662" width="15.85546875" style="18" customWidth="1"/>
    <col min="6663" max="6663" width="19.140625" style="18" customWidth="1"/>
    <col min="6664" max="6664" width="20.28515625" style="18" customWidth="1"/>
    <col min="6665" max="6665" width="20.140625" style="18" customWidth="1"/>
    <col min="6666" max="6666" width="17.28515625" style="18" customWidth="1"/>
    <col min="6667" max="6667" width="12" style="18" bestFit="1" customWidth="1"/>
    <col min="6668" max="6912" width="9.140625" style="18"/>
    <col min="6913" max="6913" width="0" style="18" hidden="1" customWidth="1"/>
    <col min="6914" max="6914" width="73.7109375" style="18" customWidth="1"/>
    <col min="6915" max="6916" width="15.140625" style="18" customWidth="1"/>
    <col min="6917" max="6917" width="0" style="18" hidden="1" customWidth="1"/>
    <col min="6918" max="6918" width="15.85546875" style="18" customWidth="1"/>
    <col min="6919" max="6919" width="19.140625" style="18" customWidth="1"/>
    <col min="6920" max="6920" width="20.28515625" style="18" customWidth="1"/>
    <col min="6921" max="6921" width="20.140625" style="18" customWidth="1"/>
    <col min="6922" max="6922" width="17.28515625" style="18" customWidth="1"/>
    <col min="6923" max="6923" width="12" style="18" bestFit="1" customWidth="1"/>
    <col min="6924" max="7168" width="9.140625" style="18"/>
    <col min="7169" max="7169" width="0" style="18" hidden="1" customWidth="1"/>
    <col min="7170" max="7170" width="73.7109375" style="18" customWidth="1"/>
    <col min="7171" max="7172" width="15.140625" style="18" customWidth="1"/>
    <col min="7173" max="7173" width="0" style="18" hidden="1" customWidth="1"/>
    <col min="7174" max="7174" width="15.85546875" style="18" customWidth="1"/>
    <col min="7175" max="7175" width="19.140625" style="18" customWidth="1"/>
    <col min="7176" max="7176" width="20.28515625" style="18" customWidth="1"/>
    <col min="7177" max="7177" width="20.140625" style="18" customWidth="1"/>
    <col min="7178" max="7178" width="17.28515625" style="18" customWidth="1"/>
    <col min="7179" max="7179" width="12" style="18" bestFit="1" customWidth="1"/>
    <col min="7180" max="7424" width="9.140625" style="18"/>
    <col min="7425" max="7425" width="0" style="18" hidden="1" customWidth="1"/>
    <col min="7426" max="7426" width="73.7109375" style="18" customWidth="1"/>
    <col min="7427" max="7428" width="15.140625" style="18" customWidth="1"/>
    <col min="7429" max="7429" width="0" style="18" hidden="1" customWidth="1"/>
    <col min="7430" max="7430" width="15.85546875" style="18" customWidth="1"/>
    <col min="7431" max="7431" width="19.140625" style="18" customWidth="1"/>
    <col min="7432" max="7432" width="20.28515625" style="18" customWidth="1"/>
    <col min="7433" max="7433" width="20.140625" style="18" customWidth="1"/>
    <col min="7434" max="7434" width="17.28515625" style="18" customWidth="1"/>
    <col min="7435" max="7435" width="12" style="18" bestFit="1" customWidth="1"/>
    <col min="7436" max="7680" width="9.140625" style="18"/>
    <col min="7681" max="7681" width="0" style="18" hidden="1" customWidth="1"/>
    <col min="7682" max="7682" width="73.7109375" style="18" customWidth="1"/>
    <col min="7683" max="7684" width="15.140625" style="18" customWidth="1"/>
    <col min="7685" max="7685" width="0" style="18" hidden="1" customWidth="1"/>
    <col min="7686" max="7686" width="15.85546875" style="18" customWidth="1"/>
    <col min="7687" max="7687" width="19.140625" style="18" customWidth="1"/>
    <col min="7688" max="7688" width="20.28515625" style="18" customWidth="1"/>
    <col min="7689" max="7689" width="20.140625" style="18" customWidth="1"/>
    <col min="7690" max="7690" width="17.28515625" style="18" customWidth="1"/>
    <col min="7691" max="7691" width="12" style="18" bestFit="1" customWidth="1"/>
    <col min="7692" max="7936" width="9.140625" style="18"/>
    <col min="7937" max="7937" width="0" style="18" hidden="1" customWidth="1"/>
    <col min="7938" max="7938" width="73.7109375" style="18" customWidth="1"/>
    <col min="7939" max="7940" width="15.140625" style="18" customWidth="1"/>
    <col min="7941" max="7941" width="0" style="18" hidden="1" customWidth="1"/>
    <col min="7942" max="7942" width="15.85546875" style="18" customWidth="1"/>
    <col min="7943" max="7943" width="19.140625" style="18" customWidth="1"/>
    <col min="7944" max="7944" width="20.28515625" style="18" customWidth="1"/>
    <col min="7945" max="7945" width="20.140625" style="18" customWidth="1"/>
    <col min="7946" max="7946" width="17.28515625" style="18" customWidth="1"/>
    <col min="7947" max="7947" width="12" style="18" bestFit="1" customWidth="1"/>
    <col min="7948" max="8192" width="9.140625" style="18"/>
    <col min="8193" max="8193" width="0" style="18" hidden="1" customWidth="1"/>
    <col min="8194" max="8194" width="73.7109375" style="18" customWidth="1"/>
    <col min="8195" max="8196" width="15.140625" style="18" customWidth="1"/>
    <col min="8197" max="8197" width="0" style="18" hidden="1" customWidth="1"/>
    <col min="8198" max="8198" width="15.85546875" style="18" customWidth="1"/>
    <col min="8199" max="8199" width="19.140625" style="18" customWidth="1"/>
    <col min="8200" max="8200" width="20.28515625" style="18" customWidth="1"/>
    <col min="8201" max="8201" width="20.140625" style="18" customWidth="1"/>
    <col min="8202" max="8202" width="17.28515625" style="18" customWidth="1"/>
    <col min="8203" max="8203" width="12" style="18" bestFit="1" customWidth="1"/>
    <col min="8204" max="8448" width="9.140625" style="18"/>
    <col min="8449" max="8449" width="0" style="18" hidden="1" customWidth="1"/>
    <col min="8450" max="8450" width="73.7109375" style="18" customWidth="1"/>
    <col min="8451" max="8452" width="15.140625" style="18" customWidth="1"/>
    <col min="8453" max="8453" width="0" style="18" hidden="1" customWidth="1"/>
    <col min="8454" max="8454" width="15.85546875" style="18" customWidth="1"/>
    <col min="8455" max="8455" width="19.140625" style="18" customWidth="1"/>
    <col min="8456" max="8456" width="20.28515625" style="18" customWidth="1"/>
    <col min="8457" max="8457" width="20.140625" style="18" customWidth="1"/>
    <col min="8458" max="8458" width="17.28515625" style="18" customWidth="1"/>
    <col min="8459" max="8459" width="12" style="18" bestFit="1" customWidth="1"/>
    <col min="8460" max="8704" width="9.140625" style="18"/>
    <col min="8705" max="8705" width="0" style="18" hidden="1" customWidth="1"/>
    <col min="8706" max="8706" width="73.7109375" style="18" customWidth="1"/>
    <col min="8707" max="8708" width="15.140625" style="18" customWidth="1"/>
    <col min="8709" max="8709" width="0" style="18" hidden="1" customWidth="1"/>
    <col min="8710" max="8710" width="15.85546875" style="18" customWidth="1"/>
    <col min="8711" max="8711" width="19.140625" style="18" customWidth="1"/>
    <col min="8712" max="8712" width="20.28515625" style="18" customWidth="1"/>
    <col min="8713" max="8713" width="20.140625" style="18" customWidth="1"/>
    <col min="8714" max="8714" width="17.28515625" style="18" customWidth="1"/>
    <col min="8715" max="8715" width="12" style="18" bestFit="1" customWidth="1"/>
    <col min="8716" max="8960" width="9.140625" style="18"/>
    <col min="8961" max="8961" width="0" style="18" hidden="1" customWidth="1"/>
    <col min="8962" max="8962" width="73.7109375" style="18" customWidth="1"/>
    <col min="8963" max="8964" width="15.140625" style="18" customWidth="1"/>
    <col min="8965" max="8965" width="0" style="18" hidden="1" customWidth="1"/>
    <col min="8966" max="8966" width="15.85546875" style="18" customWidth="1"/>
    <col min="8967" max="8967" width="19.140625" style="18" customWidth="1"/>
    <col min="8968" max="8968" width="20.28515625" style="18" customWidth="1"/>
    <col min="8969" max="8969" width="20.140625" style="18" customWidth="1"/>
    <col min="8970" max="8970" width="17.28515625" style="18" customWidth="1"/>
    <col min="8971" max="8971" width="12" style="18" bestFit="1" customWidth="1"/>
    <col min="8972" max="9216" width="9.140625" style="18"/>
    <col min="9217" max="9217" width="0" style="18" hidden="1" customWidth="1"/>
    <col min="9218" max="9218" width="73.7109375" style="18" customWidth="1"/>
    <col min="9219" max="9220" width="15.140625" style="18" customWidth="1"/>
    <col min="9221" max="9221" width="0" style="18" hidden="1" customWidth="1"/>
    <col min="9222" max="9222" width="15.85546875" style="18" customWidth="1"/>
    <col min="9223" max="9223" width="19.140625" style="18" customWidth="1"/>
    <col min="9224" max="9224" width="20.28515625" style="18" customWidth="1"/>
    <col min="9225" max="9225" width="20.140625" style="18" customWidth="1"/>
    <col min="9226" max="9226" width="17.28515625" style="18" customWidth="1"/>
    <col min="9227" max="9227" width="12" style="18" bestFit="1" customWidth="1"/>
    <col min="9228" max="9472" width="9.140625" style="18"/>
    <col min="9473" max="9473" width="0" style="18" hidden="1" customWidth="1"/>
    <col min="9474" max="9474" width="73.7109375" style="18" customWidth="1"/>
    <col min="9475" max="9476" width="15.140625" style="18" customWidth="1"/>
    <col min="9477" max="9477" width="0" style="18" hidden="1" customWidth="1"/>
    <col min="9478" max="9478" width="15.85546875" style="18" customWidth="1"/>
    <col min="9479" max="9479" width="19.140625" style="18" customWidth="1"/>
    <col min="9480" max="9480" width="20.28515625" style="18" customWidth="1"/>
    <col min="9481" max="9481" width="20.140625" style="18" customWidth="1"/>
    <col min="9482" max="9482" width="17.28515625" style="18" customWidth="1"/>
    <col min="9483" max="9483" width="12" style="18" bestFit="1" customWidth="1"/>
    <col min="9484" max="9728" width="9.140625" style="18"/>
    <col min="9729" max="9729" width="0" style="18" hidden="1" customWidth="1"/>
    <col min="9730" max="9730" width="73.7109375" style="18" customWidth="1"/>
    <col min="9731" max="9732" width="15.140625" style="18" customWidth="1"/>
    <col min="9733" max="9733" width="0" style="18" hidden="1" customWidth="1"/>
    <col min="9734" max="9734" width="15.85546875" style="18" customWidth="1"/>
    <col min="9735" max="9735" width="19.140625" style="18" customWidth="1"/>
    <col min="9736" max="9736" width="20.28515625" style="18" customWidth="1"/>
    <col min="9737" max="9737" width="20.140625" style="18" customWidth="1"/>
    <col min="9738" max="9738" width="17.28515625" style="18" customWidth="1"/>
    <col min="9739" max="9739" width="12" style="18" bestFit="1" customWidth="1"/>
    <col min="9740" max="9984" width="9.140625" style="18"/>
    <col min="9985" max="9985" width="0" style="18" hidden="1" customWidth="1"/>
    <col min="9986" max="9986" width="73.7109375" style="18" customWidth="1"/>
    <col min="9987" max="9988" width="15.140625" style="18" customWidth="1"/>
    <col min="9989" max="9989" width="0" style="18" hidden="1" customWidth="1"/>
    <col min="9990" max="9990" width="15.85546875" style="18" customWidth="1"/>
    <col min="9991" max="9991" width="19.140625" style="18" customWidth="1"/>
    <col min="9992" max="9992" width="20.28515625" style="18" customWidth="1"/>
    <col min="9993" max="9993" width="20.140625" style="18" customWidth="1"/>
    <col min="9994" max="9994" width="17.28515625" style="18" customWidth="1"/>
    <col min="9995" max="9995" width="12" style="18" bestFit="1" customWidth="1"/>
    <col min="9996" max="10240" width="9.140625" style="18"/>
    <col min="10241" max="10241" width="0" style="18" hidden="1" customWidth="1"/>
    <col min="10242" max="10242" width="73.7109375" style="18" customWidth="1"/>
    <col min="10243" max="10244" width="15.140625" style="18" customWidth="1"/>
    <col min="10245" max="10245" width="0" style="18" hidden="1" customWidth="1"/>
    <col min="10246" max="10246" width="15.85546875" style="18" customWidth="1"/>
    <col min="10247" max="10247" width="19.140625" style="18" customWidth="1"/>
    <col min="10248" max="10248" width="20.28515625" style="18" customWidth="1"/>
    <col min="10249" max="10249" width="20.140625" style="18" customWidth="1"/>
    <col min="10250" max="10250" width="17.28515625" style="18" customWidth="1"/>
    <col min="10251" max="10251" width="12" style="18" bestFit="1" customWidth="1"/>
    <col min="10252" max="10496" width="9.140625" style="18"/>
    <col min="10497" max="10497" width="0" style="18" hidden="1" customWidth="1"/>
    <col min="10498" max="10498" width="73.7109375" style="18" customWidth="1"/>
    <col min="10499" max="10500" width="15.140625" style="18" customWidth="1"/>
    <col min="10501" max="10501" width="0" style="18" hidden="1" customWidth="1"/>
    <col min="10502" max="10502" width="15.85546875" style="18" customWidth="1"/>
    <col min="10503" max="10503" width="19.140625" style="18" customWidth="1"/>
    <col min="10504" max="10504" width="20.28515625" style="18" customWidth="1"/>
    <col min="10505" max="10505" width="20.140625" style="18" customWidth="1"/>
    <col min="10506" max="10506" width="17.28515625" style="18" customWidth="1"/>
    <col min="10507" max="10507" width="12" style="18" bestFit="1" customWidth="1"/>
    <col min="10508" max="10752" width="9.140625" style="18"/>
    <col min="10753" max="10753" width="0" style="18" hidden="1" customWidth="1"/>
    <col min="10754" max="10754" width="73.7109375" style="18" customWidth="1"/>
    <col min="10755" max="10756" width="15.140625" style="18" customWidth="1"/>
    <col min="10757" max="10757" width="0" style="18" hidden="1" customWidth="1"/>
    <col min="10758" max="10758" width="15.85546875" style="18" customWidth="1"/>
    <col min="10759" max="10759" width="19.140625" style="18" customWidth="1"/>
    <col min="10760" max="10760" width="20.28515625" style="18" customWidth="1"/>
    <col min="10761" max="10761" width="20.140625" style="18" customWidth="1"/>
    <col min="10762" max="10762" width="17.28515625" style="18" customWidth="1"/>
    <col min="10763" max="10763" width="12" style="18" bestFit="1" customWidth="1"/>
    <col min="10764" max="11008" width="9.140625" style="18"/>
    <col min="11009" max="11009" width="0" style="18" hidden="1" customWidth="1"/>
    <col min="11010" max="11010" width="73.7109375" style="18" customWidth="1"/>
    <col min="11011" max="11012" width="15.140625" style="18" customWidth="1"/>
    <col min="11013" max="11013" width="0" style="18" hidden="1" customWidth="1"/>
    <col min="11014" max="11014" width="15.85546875" style="18" customWidth="1"/>
    <col min="11015" max="11015" width="19.140625" style="18" customWidth="1"/>
    <col min="11016" max="11016" width="20.28515625" style="18" customWidth="1"/>
    <col min="11017" max="11017" width="20.140625" style="18" customWidth="1"/>
    <col min="11018" max="11018" width="17.28515625" style="18" customWidth="1"/>
    <col min="11019" max="11019" width="12" style="18" bestFit="1" customWidth="1"/>
    <col min="11020" max="11264" width="9.140625" style="18"/>
    <col min="11265" max="11265" width="0" style="18" hidden="1" customWidth="1"/>
    <col min="11266" max="11266" width="73.7109375" style="18" customWidth="1"/>
    <col min="11267" max="11268" width="15.140625" style="18" customWidth="1"/>
    <col min="11269" max="11269" width="0" style="18" hidden="1" customWidth="1"/>
    <col min="11270" max="11270" width="15.85546875" style="18" customWidth="1"/>
    <col min="11271" max="11271" width="19.140625" style="18" customWidth="1"/>
    <col min="11272" max="11272" width="20.28515625" style="18" customWidth="1"/>
    <col min="11273" max="11273" width="20.140625" style="18" customWidth="1"/>
    <col min="11274" max="11274" width="17.28515625" style="18" customWidth="1"/>
    <col min="11275" max="11275" width="12" style="18" bestFit="1" customWidth="1"/>
    <col min="11276" max="11520" width="9.140625" style="18"/>
    <col min="11521" max="11521" width="0" style="18" hidden="1" customWidth="1"/>
    <col min="11522" max="11522" width="73.7109375" style="18" customWidth="1"/>
    <col min="11523" max="11524" width="15.140625" style="18" customWidth="1"/>
    <col min="11525" max="11525" width="0" style="18" hidden="1" customWidth="1"/>
    <col min="11526" max="11526" width="15.85546875" style="18" customWidth="1"/>
    <col min="11527" max="11527" width="19.140625" style="18" customWidth="1"/>
    <col min="11528" max="11528" width="20.28515625" style="18" customWidth="1"/>
    <col min="11529" max="11529" width="20.140625" style="18" customWidth="1"/>
    <col min="11530" max="11530" width="17.28515625" style="18" customWidth="1"/>
    <col min="11531" max="11531" width="12" style="18" bestFit="1" customWidth="1"/>
    <col min="11532" max="11776" width="9.140625" style="18"/>
    <col min="11777" max="11777" width="0" style="18" hidden="1" customWidth="1"/>
    <col min="11778" max="11778" width="73.7109375" style="18" customWidth="1"/>
    <col min="11779" max="11780" width="15.140625" style="18" customWidth="1"/>
    <col min="11781" max="11781" width="0" style="18" hidden="1" customWidth="1"/>
    <col min="11782" max="11782" width="15.85546875" style="18" customWidth="1"/>
    <col min="11783" max="11783" width="19.140625" style="18" customWidth="1"/>
    <col min="11784" max="11784" width="20.28515625" style="18" customWidth="1"/>
    <col min="11785" max="11785" width="20.140625" style="18" customWidth="1"/>
    <col min="11786" max="11786" width="17.28515625" style="18" customWidth="1"/>
    <col min="11787" max="11787" width="12" style="18" bestFit="1" customWidth="1"/>
    <col min="11788" max="12032" width="9.140625" style="18"/>
    <col min="12033" max="12033" width="0" style="18" hidden="1" customWidth="1"/>
    <col min="12034" max="12034" width="73.7109375" style="18" customWidth="1"/>
    <col min="12035" max="12036" width="15.140625" style="18" customWidth="1"/>
    <col min="12037" max="12037" width="0" style="18" hidden="1" customWidth="1"/>
    <col min="12038" max="12038" width="15.85546875" style="18" customWidth="1"/>
    <col min="12039" max="12039" width="19.140625" style="18" customWidth="1"/>
    <col min="12040" max="12040" width="20.28515625" style="18" customWidth="1"/>
    <col min="12041" max="12041" width="20.140625" style="18" customWidth="1"/>
    <col min="12042" max="12042" width="17.28515625" style="18" customWidth="1"/>
    <col min="12043" max="12043" width="12" style="18" bestFit="1" customWidth="1"/>
    <col min="12044" max="12288" width="9.140625" style="18"/>
    <col min="12289" max="12289" width="0" style="18" hidden="1" customWidth="1"/>
    <col min="12290" max="12290" width="73.7109375" style="18" customWidth="1"/>
    <col min="12291" max="12292" width="15.140625" style="18" customWidth="1"/>
    <col min="12293" max="12293" width="0" style="18" hidden="1" customWidth="1"/>
    <col min="12294" max="12294" width="15.85546875" style="18" customWidth="1"/>
    <col min="12295" max="12295" width="19.140625" style="18" customWidth="1"/>
    <col min="12296" max="12296" width="20.28515625" style="18" customWidth="1"/>
    <col min="12297" max="12297" width="20.140625" style="18" customWidth="1"/>
    <col min="12298" max="12298" width="17.28515625" style="18" customWidth="1"/>
    <col min="12299" max="12299" width="12" style="18" bestFit="1" customWidth="1"/>
    <col min="12300" max="12544" width="9.140625" style="18"/>
    <col min="12545" max="12545" width="0" style="18" hidden="1" customWidth="1"/>
    <col min="12546" max="12546" width="73.7109375" style="18" customWidth="1"/>
    <col min="12547" max="12548" width="15.140625" style="18" customWidth="1"/>
    <col min="12549" max="12549" width="0" style="18" hidden="1" customWidth="1"/>
    <col min="12550" max="12550" width="15.85546875" style="18" customWidth="1"/>
    <col min="12551" max="12551" width="19.140625" style="18" customWidth="1"/>
    <col min="12552" max="12552" width="20.28515625" style="18" customWidth="1"/>
    <col min="12553" max="12553" width="20.140625" style="18" customWidth="1"/>
    <col min="12554" max="12554" width="17.28515625" style="18" customWidth="1"/>
    <col min="12555" max="12555" width="12" style="18" bestFit="1" customWidth="1"/>
    <col min="12556" max="12800" width="9.140625" style="18"/>
    <col min="12801" max="12801" width="0" style="18" hidden="1" customWidth="1"/>
    <col min="12802" max="12802" width="73.7109375" style="18" customWidth="1"/>
    <col min="12803" max="12804" width="15.140625" style="18" customWidth="1"/>
    <col min="12805" max="12805" width="0" style="18" hidden="1" customWidth="1"/>
    <col min="12806" max="12806" width="15.85546875" style="18" customWidth="1"/>
    <col min="12807" max="12807" width="19.140625" style="18" customWidth="1"/>
    <col min="12808" max="12808" width="20.28515625" style="18" customWidth="1"/>
    <col min="12809" max="12809" width="20.140625" style="18" customWidth="1"/>
    <col min="12810" max="12810" width="17.28515625" style="18" customWidth="1"/>
    <col min="12811" max="12811" width="12" style="18" bestFit="1" customWidth="1"/>
    <col min="12812" max="13056" width="9.140625" style="18"/>
    <col min="13057" max="13057" width="0" style="18" hidden="1" customWidth="1"/>
    <col min="13058" max="13058" width="73.7109375" style="18" customWidth="1"/>
    <col min="13059" max="13060" width="15.140625" style="18" customWidth="1"/>
    <col min="13061" max="13061" width="0" style="18" hidden="1" customWidth="1"/>
    <col min="13062" max="13062" width="15.85546875" style="18" customWidth="1"/>
    <col min="13063" max="13063" width="19.140625" style="18" customWidth="1"/>
    <col min="13064" max="13064" width="20.28515625" style="18" customWidth="1"/>
    <col min="13065" max="13065" width="20.140625" style="18" customWidth="1"/>
    <col min="13066" max="13066" width="17.28515625" style="18" customWidth="1"/>
    <col min="13067" max="13067" width="12" style="18" bestFit="1" customWidth="1"/>
    <col min="13068" max="13312" width="9.140625" style="18"/>
    <col min="13313" max="13313" width="0" style="18" hidden="1" customWidth="1"/>
    <col min="13314" max="13314" width="73.7109375" style="18" customWidth="1"/>
    <col min="13315" max="13316" width="15.140625" style="18" customWidth="1"/>
    <col min="13317" max="13317" width="0" style="18" hidden="1" customWidth="1"/>
    <col min="13318" max="13318" width="15.85546875" style="18" customWidth="1"/>
    <col min="13319" max="13319" width="19.140625" style="18" customWidth="1"/>
    <col min="13320" max="13320" width="20.28515625" style="18" customWidth="1"/>
    <col min="13321" max="13321" width="20.140625" style="18" customWidth="1"/>
    <col min="13322" max="13322" width="17.28515625" style="18" customWidth="1"/>
    <col min="13323" max="13323" width="12" style="18" bestFit="1" customWidth="1"/>
    <col min="13324" max="13568" width="9.140625" style="18"/>
    <col min="13569" max="13569" width="0" style="18" hidden="1" customWidth="1"/>
    <col min="13570" max="13570" width="73.7109375" style="18" customWidth="1"/>
    <col min="13571" max="13572" width="15.140625" style="18" customWidth="1"/>
    <col min="13573" max="13573" width="0" style="18" hidden="1" customWidth="1"/>
    <col min="13574" max="13574" width="15.85546875" style="18" customWidth="1"/>
    <col min="13575" max="13575" width="19.140625" style="18" customWidth="1"/>
    <col min="13576" max="13576" width="20.28515625" style="18" customWidth="1"/>
    <col min="13577" max="13577" width="20.140625" style="18" customWidth="1"/>
    <col min="13578" max="13578" width="17.28515625" style="18" customWidth="1"/>
    <col min="13579" max="13579" width="12" style="18" bestFit="1" customWidth="1"/>
    <col min="13580" max="13824" width="9.140625" style="18"/>
    <col min="13825" max="13825" width="0" style="18" hidden="1" customWidth="1"/>
    <col min="13826" max="13826" width="73.7109375" style="18" customWidth="1"/>
    <col min="13827" max="13828" width="15.140625" style="18" customWidth="1"/>
    <col min="13829" max="13829" width="0" style="18" hidden="1" customWidth="1"/>
    <col min="13830" max="13830" width="15.85546875" style="18" customWidth="1"/>
    <col min="13831" max="13831" width="19.140625" style="18" customWidth="1"/>
    <col min="13832" max="13832" width="20.28515625" style="18" customWidth="1"/>
    <col min="13833" max="13833" width="20.140625" style="18" customWidth="1"/>
    <col min="13834" max="13834" width="17.28515625" style="18" customWidth="1"/>
    <col min="13835" max="13835" width="12" style="18" bestFit="1" customWidth="1"/>
    <col min="13836" max="14080" width="9.140625" style="18"/>
    <col min="14081" max="14081" width="0" style="18" hidden="1" customWidth="1"/>
    <col min="14082" max="14082" width="73.7109375" style="18" customWidth="1"/>
    <col min="14083" max="14084" width="15.140625" style="18" customWidth="1"/>
    <col min="14085" max="14085" width="0" style="18" hidden="1" customWidth="1"/>
    <col min="14086" max="14086" width="15.85546875" style="18" customWidth="1"/>
    <col min="14087" max="14087" width="19.140625" style="18" customWidth="1"/>
    <col min="14088" max="14088" width="20.28515625" style="18" customWidth="1"/>
    <col min="14089" max="14089" width="20.140625" style="18" customWidth="1"/>
    <col min="14090" max="14090" width="17.28515625" style="18" customWidth="1"/>
    <col min="14091" max="14091" width="12" style="18" bestFit="1" customWidth="1"/>
    <col min="14092" max="14336" width="9.140625" style="18"/>
    <col min="14337" max="14337" width="0" style="18" hidden="1" customWidth="1"/>
    <col min="14338" max="14338" width="73.7109375" style="18" customWidth="1"/>
    <col min="14339" max="14340" width="15.140625" style="18" customWidth="1"/>
    <col min="14341" max="14341" width="0" style="18" hidden="1" customWidth="1"/>
    <col min="14342" max="14342" width="15.85546875" style="18" customWidth="1"/>
    <col min="14343" max="14343" width="19.140625" style="18" customWidth="1"/>
    <col min="14344" max="14344" width="20.28515625" style="18" customWidth="1"/>
    <col min="14345" max="14345" width="20.140625" style="18" customWidth="1"/>
    <col min="14346" max="14346" width="17.28515625" style="18" customWidth="1"/>
    <col min="14347" max="14347" width="12" style="18" bestFit="1" customWidth="1"/>
    <col min="14348" max="14592" width="9.140625" style="18"/>
    <col min="14593" max="14593" width="0" style="18" hidden="1" customWidth="1"/>
    <col min="14594" max="14594" width="73.7109375" style="18" customWidth="1"/>
    <col min="14595" max="14596" width="15.140625" style="18" customWidth="1"/>
    <col min="14597" max="14597" width="0" style="18" hidden="1" customWidth="1"/>
    <col min="14598" max="14598" width="15.85546875" style="18" customWidth="1"/>
    <col min="14599" max="14599" width="19.140625" style="18" customWidth="1"/>
    <col min="14600" max="14600" width="20.28515625" style="18" customWidth="1"/>
    <col min="14601" max="14601" width="20.140625" style="18" customWidth="1"/>
    <col min="14602" max="14602" width="17.28515625" style="18" customWidth="1"/>
    <col min="14603" max="14603" width="12" style="18" bestFit="1" customWidth="1"/>
    <col min="14604" max="14848" width="9.140625" style="18"/>
    <col min="14849" max="14849" width="0" style="18" hidden="1" customWidth="1"/>
    <col min="14850" max="14850" width="73.7109375" style="18" customWidth="1"/>
    <col min="14851" max="14852" width="15.140625" style="18" customWidth="1"/>
    <col min="14853" max="14853" width="0" style="18" hidden="1" customWidth="1"/>
    <col min="14854" max="14854" width="15.85546875" style="18" customWidth="1"/>
    <col min="14855" max="14855" width="19.140625" style="18" customWidth="1"/>
    <col min="14856" max="14856" width="20.28515625" style="18" customWidth="1"/>
    <col min="14857" max="14857" width="20.140625" style="18" customWidth="1"/>
    <col min="14858" max="14858" width="17.28515625" style="18" customWidth="1"/>
    <col min="14859" max="14859" width="12" style="18" bestFit="1" customWidth="1"/>
    <col min="14860" max="15104" width="9.140625" style="18"/>
    <col min="15105" max="15105" width="0" style="18" hidden="1" customWidth="1"/>
    <col min="15106" max="15106" width="73.7109375" style="18" customWidth="1"/>
    <col min="15107" max="15108" width="15.140625" style="18" customWidth="1"/>
    <col min="15109" max="15109" width="0" style="18" hidden="1" customWidth="1"/>
    <col min="15110" max="15110" width="15.85546875" style="18" customWidth="1"/>
    <col min="15111" max="15111" width="19.140625" style="18" customWidth="1"/>
    <col min="15112" max="15112" width="20.28515625" style="18" customWidth="1"/>
    <col min="15113" max="15113" width="20.140625" style="18" customWidth="1"/>
    <col min="15114" max="15114" width="17.28515625" style="18" customWidth="1"/>
    <col min="15115" max="15115" width="12" style="18" bestFit="1" customWidth="1"/>
    <col min="15116" max="15360" width="9.140625" style="18"/>
    <col min="15361" max="15361" width="0" style="18" hidden="1" customWidth="1"/>
    <col min="15362" max="15362" width="73.7109375" style="18" customWidth="1"/>
    <col min="15363" max="15364" width="15.140625" style="18" customWidth="1"/>
    <col min="15365" max="15365" width="0" style="18" hidden="1" customWidth="1"/>
    <col min="15366" max="15366" width="15.85546875" style="18" customWidth="1"/>
    <col min="15367" max="15367" width="19.140625" style="18" customWidth="1"/>
    <col min="15368" max="15368" width="20.28515625" style="18" customWidth="1"/>
    <col min="15369" max="15369" width="20.140625" style="18" customWidth="1"/>
    <col min="15370" max="15370" width="17.28515625" style="18" customWidth="1"/>
    <col min="15371" max="15371" width="12" style="18" bestFit="1" customWidth="1"/>
    <col min="15372" max="15616" width="9.140625" style="18"/>
    <col min="15617" max="15617" width="0" style="18" hidden="1" customWidth="1"/>
    <col min="15618" max="15618" width="73.7109375" style="18" customWidth="1"/>
    <col min="15619" max="15620" width="15.140625" style="18" customWidth="1"/>
    <col min="15621" max="15621" width="0" style="18" hidden="1" customWidth="1"/>
    <col min="15622" max="15622" width="15.85546875" style="18" customWidth="1"/>
    <col min="15623" max="15623" width="19.140625" style="18" customWidth="1"/>
    <col min="15624" max="15624" width="20.28515625" style="18" customWidth="1"/>
    <col min="15625" max="15625" width="20.140625" style="18" customWidth="1"/>
    <col min="15626" max="15626" width="17.28515625" style="18" customWidth="1"/>
    <col min="15627" max="15627" width="12" style="18" bestFit="1" customWidth="1"/>
    <col min="15628" max="15872" width="9.140625" style="18"/>
    <col min="15873" max="15873" width="0" style="18" hidden="1" customWidth="1"/>
    <col min="15874" max="15874" width="73.7109375" style="18" customWidth="1"/>
    <col min="15875" max="15876" width="15.140625" style="18" customWidth="1"/>
    <col min="15877" max="15877" width="0" style="18" hidden="1" customWidth="1"/>
    <col min="15878" max="15878" width="15.85546875" style="18" customWidth="1"/>
    <col min="15879" max="15879" width="19.140625" style="18" customWidth="1"/>
    <col min="15880" max="15880" width="20.28515625" style="18" customWidth="1"/>
    <col min="15881" max="15881" width="20.140625" style="18" customWidth="1"/>
    <col min="15882" max="15882" width="17.28515625" style="18" customWidth="1"/>
    <col min="15883" max="15883" width="12" style="18" bestFit="1" customWidth="1"/>
    <col min="15884" max="16128" width="9.140625" style="18"/>
    <col min="16129" max="16129" width="0" style="18" hidden="1" customWidth="1"/>
    <col min="16130" max="16130" width="73.7109375" style="18" customWidth="1"/>
    <col min="16131" max="16132" width="15.140625" style="18" customWidth="1"/>
    <col min="16133" max="16133" width="0" style="18" hidden="1" customWidth="1"/>
    <col min="16134" max="16134" width="15.85546875" style="18" customWidth="1"/>
    <col min="16135" max="16135" width="19.140625" style="18" customWidth="1"/>
    <col min="16136" max="16136" width="20.28515625" style="18" customWidth="1"/>
    <col min="16137" max="16137" width="20.140625" style="18" customWidth="1"/>
    <col min="16138" max="16138" width="17.28515625" style="18" customWidth="1"/>
    <col min="16139" max="16139" width="12" style="18" bestFit="1" customWidth="1"/>
    <col min="16140" max="16384" width="9.140625" style="18"/>
  </cols>
  <sheetData>
    <row r="1" spans="1:9" ht="25.5" customHeight="1" x14ac:dyDescent="0.3">
      <c r="A1" s="56" t="s">
        <v>159</v>
      </c>
      <c r="B1" s="56"/>
      <c r="C1" s="56"/>
      <c r="D1" s="56"/>
      <c r="E1" s="56"/>
      <c r="F1" s="56"/>
      <c r="G1" s="56"/>
      <c r="H1" s="56"/>
      <c r="I1" s="56"/>
    </row>
    <row r="2" spans="1:9" ht="61.5" customHeight="1" x14ac:dyDescent="0.3">
      <c r="A2" s="56" t="s">
        <v>158</v>
      </c>
      <c r="B2" s="56"/>
      <c r="C2" s="56"/>
      <c r="D2" s="56"/>
      <c r="E2" s="56"/>
      <c r="F2" s="56"/>
      <c r="G2" s="56"/>
      <c r="H2" s="56"/>
      <c r="I2" s="56"/>
    </row>
    <row r="3" spans="1:9" ht="18.75" customHeight="1" x14ac:dyDescent="0.3">
      <c r="A3" s="57"/>
      <c r="B3" s="57"/>
      <c r="C3" s="57"/>
      <c r="D3" s="57"/>
      <c r="E3" s="57"/>
      <c r="F3" s="57"/>
      <c r="G3" s="57"/>
      <c r="H3" s="57"/>
      <c r="I3" s="57"/>
    </row>
    <row r="4" spans="1:9" ht="112.5" x14ac:dyDescent="0.3">
      <c r="A4" s="20" t="s">
        <v>0</v>
      </c>
      <c r="B4" s="20" t="s">
        <v>64</v>
      </c>
      <c r="C4" s="20" t="s">
        <v>157</v>
      </c>
      <c r="D4" s="20" t="s">
        <v>65</v>
      </c>
      <c r="E4" s="20" t="s">
        <v>66</v>
      </c>
      <c r="F4" s="20" t="s">
        <v>67</v>
      </c>
      <c r="G4" s="20" t="s">
        <v>154</v>
      </c>
      <c r="H4" s="20" t="s">
        <v>155</v>
      </c>
      <c r="I4" s="20" t="s">
        <v>156</v>
      </c>
    </row>
    <row r="5" spans="1:9" x14ac:dyDescent="0.3">
      <c r="A5" s="21"/>
      <c r="B5" s="44" t="s">
        <v>68</v>
      </c>
      <c r="C5" s="22"/>
      <c r="D5" s="23"/>
      <c r="E5" s="23"/>
      <c r="F5" s="23"/>
      <c r="G5" s="23"/>
      <c r="H5" s="23"/>
      <c r="I5" s="23"/>
    </row>
    <row r="6" spans="1:9" ht="32.25" x14ac:dyDescent="0.3">
      <c r="A6" s="24"/>
      <c r="B6" s="43" t="s">
        <v>124</v>
      </c>
      <c r="C6" s="46">
        <v>9731</v>
      </c>
      <c r="D6" s="45">
        <v>30</v>
      </c>
      <c r="E6" s="45">
        <f>C6*D6</f>
        <v>291930</v>
      </c>
      <c r="F6" s="45">
        <v>204</v>
      </c>
      <c r="G6" s="47">
        <f>ROUND((C6*D6*F6)/1000,1)</f>
        <v>59553.7</v>
      </c>
      <c r="H6" s="47">
        <f>G6</f>
        <v>59553.7</v>
      </c>
      <c r="I6" s="47">
        <f>H6</f>
        <v>59553.7</v>
      </c>
    </row>
    <row r="7" spans="1:9" ht="16.5" customHeight="1" x14ac:dyDescent="0.3">
      <c r="A7" s="24" t="s">
        <v>69</v>
      </c>
      <c r="B7" s="43" t="s">
        <v>70</v>
      </c>
      <c r="C7" s="46">
        <v>6536</v>
      </c>
      <c r="D7" s="45">
        <v>30</v>
      </c>
      <c r="E7" s="45">
        <f>C7*D7</f>
        <v>196080</v>
      </c>
      <c r="F7" s="45">
        <v>204</v>
      </c>
      <c r="G7" s="47">
        <f t="shared" ref="G7:G47" si="0">ROUND((C7*D7*F7)/1000,1)</f>
        <v>40000.300000000003</v>
      </c>
      <c r="H7" s="47">
        <f t="shared" ref="H7:I48" si="1">G7</f>
        <v>40000.300000000003</v>
      </c>
      <c r="I7" s="47">
        <f t="shared" si="1"/>
        <v>40000.300000000003</v>
      </c>
    </row>
    <row r="8" spans="1:9" x14ac:dyDescent="0.3">
      <c r="A8" s="24" t="s">
        <v>71</v>
      </c>
      <c r="B8" s="43" t="s">
        <v>72</v>
      </c>
      <c r="C8" s="46">
        <v>1907</v>
      </c>
      <c r="D8" s="45">
        <v>30</v>
      </c>
      <c r="E8" s="45">
        <f t="shared" ref="E8:E48" si="2">C8*D8</f>
        <v>57210</v>
      </c>
      <c r="F8" s="45">
        <v>204</v>
      </c>
      <c r="G8" s="47">
        <f t="shared" si="0"/>
        <v>11670.8</v>
      </c>
      <c r="H8" s="47">
        <f t="shared" si="1"/>
        <v>11670.8</v>
      </c>
      <c r="I8" s="47">
        <f t="shared" si="1"/>
        <v>11670.8</v>
      </c>
    </row>
    <row r="9" spans="1:9" x14ac:dyDescent="0.3">
      <c r="A9" s="24" t="s">
        <v>73</v>
      </c>
      <c r="B9" s="43" t="s">
        <v>125</v>
      </c>
      <c r="C9" s="46">
        <v>22385</v>
      </c>
      <c r="D9" s="45">
        <v>30</v>
      </c>
      <c r="E9" s="45">
        <f t="shared" si="2"/>
        <v>671550</v>
      </c>
      <c r="F9" s="45">
        <v>204</v>
      </c>
      <c r="G9" s="47">
        <f t="shared" si="0"/>
        <v>136996.20000000001</v>
      </c>
      <c r="H9" s="47">
        <f t="shared" si="1"/>
        <v>136996.20000000001</v>
      </c>
      <c r="I9" s="47">
        <f t="shared" si="1"/>
        <v>136996.20000000001</v>
      </c>
    </row>
    <row r="10" spans="1:9" ht="22.5" customHeight="1" x14ac:dyDescent="0.3">
      <c r="A10" s="24" t="s">
        <v>74</v>
      </c>
      <c r="B10" s="43" t="s">
        <v>126</v>
      </c>
      <c r="C10" s="46">
        <v>1378</v>
      </c>
      <c r="D10" s="45">
        <v>30</v>
      </c>
      <c r="E10" s="45">
        <f t="shared" si="2"/>
        <v>41340</v>
      </c>
      <c r="F10" s="45">
        <v>204</v>
      </c>
      <c r="G10" s="47">
        <f t="shared" si="0"/>
        <v>8433.4</v>
      </c>
      <c r="H10" s="47">
        <f t="shared" si="1"/>
        <v>8433.4</v>
      </c>
      <c r="I10" s="47">
        <f t="shared" si="1"/>
        <v>8433.4</v>
      </c>
    </row>
    <row r="11" spans="1:9" ht="18.75" customHeight="1" x14ac:dyDescent="0.3">
      <c r="A11" s="24" t="s">
        <v>75</v>
      </c>
      <c r="B11" s="43" t="s">
        <v>127</v>
      </c>
      <c r="C11" s="46">
        <v>1012</v>
      </c>
      <c r="D11" s="45">
        <v>30</v>
      </c>
      <c r="E11" s="45">
        <f t="shared" si="2"/>
        <v>30360</v>
      </c>
      <c r="F11" s="45">
        <v>204</v>
      </c>
      <c r="G11" s="47">
        <f t="shared" si="0"/>
        <v>6193.4</v>
      </c>
      <c r="H11" s="47">
        <f t="shared" si="1"/>
        <v>6193.4</v>
      </c>
      <c r="I11" s="47">
        <f t="shared" si="1"/>
        <v>6193.4</v>
      </c>
    </row>
    <row r="12" spans="1:9" ht="21.75" customHeight="1" x14ac:dyDescent="0.3">
      <c r="A12" s="24" t="s">
        <v>76</v>
      </c>
      <c r="B12" s="43" t="s">
        <v>128</v>
      </c>
      <c r="C12" s="46">
        <v>2676</v>
      </c>
      <c r="D12" s="45">
        <v>30</v>
      </c>
      <c r="E12" s="45">
        <f t="shared" si="2"/>
        <v>80280</v>
      </c>
      <c r="F12" s="45">
        <v>204</v>
      </c>
      <c r="G12" s="47">
        <f t="shared" si="0"/>
        <v>16377.1</v>
      </c>
      <c r="H12" s="47">
        <f t="shared" si="1"/>
        <v>16377.1</v>
      </c>
      <c r="I12" s="47">
        <f t="shared" si="1"/>
        <v>16377.1</v>
      </c>
    </row>
    <row r="13" spans="1:9" x14ac:dyDescent="0.3">
      <c r="A13" s="24" t="s">
        <v>77</v>
      </c>
      <c r="B13" s="43" t="s">
        <v>129</v>
      </c>
      <c r="C13" s="46">
        <v>3666</v>
      </c>
      <c r="D13" s="45">
        <v>30</v>
      </c>
      <c r="E13" s="45">
        <f t="shared" si="2"/>
        <v>109980</v>
      </c>
      <c r="F13" s="45">
        <v>204</v>
      </c>
      <c r="G13" s="47">
        <f t="shared" si="0"/>
        <v>22435.9</v>
      </c>
      <c r="H13" s="47">
        <f t="shared" si="1"/>
        <v>22435.9</v>
      </c>
      <c r="I13" s="47">
        <f t="shared" si="1"/>
        <v>22435.9</v>
      </c>
    </row>
    <row r="14" spans="1:9" x14ac:dyDescent="0.3">
      <c r="A14" s="24" t="s">
        <v>78</v>
      </c>
      <c r="B14" s="43" t="s">
        <v>79</v>
      </c>
      <c r="C14" s="46">
        <v>2889</v>
      </c>
      <c r="D14" s="45">
        <v>30</v>
      </c>
      <c r="E14" s="45">
        <f t="shared" si="2"/>
        <v>86670</v>
      </c>
      <c r="F14" s="45">
        <v>204</v>
      </c>
      <c r="G14" s="47">
        <f t="shared" si="0"/>
        <v>17680.7</v>
      </c>
      <c r="H14" s="47">
        <f t="shared" si="1"/>
        <v>17680.7</v>
      </c>
      <c r="I14" s="47">
        <f t="shared" si="1"/>
        <v>17680.7</v>
      </c>
    </row>
    <row r="15" spans="1:9" x14ac:dyDescent="0.3">
      <c r="A15" s="24" t="s">
        <v>80</v>
      </c>
      <c r="B15" s="43" t="s">
        <v>130</v>
      </c>
      <c r="C15" s="46">
        <v>2775</v>
      </c>
      <c r="D15" s="45">
        <v>30</v>
      </c>
      <c r="E15" s="45">
        <f t="shared" si="2"/>
        <v>83250</v>
      </c>
      <c r="F15" s="45">
        <v>204</v>
      </c>
      <c r="G15" s="47">
        <f t="shared" si="0"/>
        <v>16983</v>
      </c>
      <c r="H15" s="47">
        <f t="shared" si="1"/>
        <v>16983</v>
      </c>
      <c r="I15" s="47">
        <f t="shared" si="1"/>
        <v>16983</v>
      </c>
    </row>
    <row r="16" spans="1:9" x14ac:dyDescent="0.3">
      <c r="A16" s="24"/>
      <c r="B16" s="44" t="s">
        <v>81</v>
      </c>
      <c r="C16" s="46"/>
      <c r="D16" s="45"/>
      <c r="E16" s="45"/>
      <c r="F16" s="45"/>
      <c r="G16" s="47"/>
      <c r="H16" s="47"/>
      <c r="I16" s="47"/>
    </row>
    <row r="17" spans="1:9" x14ac:dyDescent="0.3">
      <c r="A17" s="24" t="s">
        <v>82</v>
      </c>
      <c r="B17" s="43" t="s">
        <v>131</v>
      </c>
      <c r="C17" s="46">
        <v>1987</v>
      </c>
      <c r="D17" s="45">
        <v>30</v>
      </c>
      <c r="E17" s="45">
        <f t="shared" si="2"/>
        <v>59610</v>
      </c>
      <c r="F17" s="45">
        <v>204</v>
      </c>
      <c r="G17" s="47">
        <f t="shared" si="0"/>
        <v>12160.4</v>
      </c>
      <c r="H17" s="47">
        <f t="shared" si="1"/>
        <v>12160.4</v>
      </c>
      <c r="I17" s="47">
        <f t="shared" si="1"/>
        <v>12160.4</v>
      </c>
    </row>
    <row r="18" spans="1:9" x14ac:dyDescent="0.3">
      <c r="A18" s="24" t="s">
        <v>83</v>
      </c>
      <c r="B18" s="43" t="s">
        <v>84</v>
      </c>
      <c r="C18" s="46">
        <v>967</v>
      </c>
      <c r="D18" s="45">
        <v>30</v>
      </c>
      <c r="E18" s="45">
        <f t="shared" si="2"/>
        <v>29010</v>
      </c>
      <c r="F18" s="45">
        <v>204</v>
      </c>
      <c r="G18" s="47">
        <f t="shared" si="0"/>
        <v>5918</v>
      </c>
      <c r="H18" s="47">
        <f t="shared" si="1"/>
        <v>5918</v>
      </c>
      <c r="I18" s="47">
        <f t="shared" si="1"/>
        <v>5918</v>
      </c>
    </row>
    <row r="19" spans="1:9" ht="32.25" x14ac:dyDescent="0.3">
      <c r="A19" s="24" t="s">
        <v>85</v>
      </c>
      <c r="B19" s="43" t="s">
        <v>132</v>
      </c>
      <c r="C19" s="46">
        <v>1309</v>
      </c>
      <c r="D19" s="45">
        <v>30</v>
      </c>
      <c r="E19" s="45">
        <f t="shared" si="2"/>
        <v>39270</v>
      </c>
      <c r="F19" s="45">
        <v>204</v>
      </c>
      <c r="G19" s="47">
        <f t="shared" si="0"/>
        <v>8011.1</v>
      </c>
      <c r="H19" s="47">
        <f t="shared" si="1"/>
        <v>8011.1</v>
      </c>
      <c r="I19" s="47">
        <f t="shared" si="1"/>
        <v>8011.1</v>
      </c>
    </row>
    <row r="20" spans="1:9" ht="32.25" x14ac:dyDescent="0.3">
      <c r="A20" s="24" t="s">
        <v>86</v>
      </c>
      <c r="B20" s="43" t="s">
        <v>133</v>
      </c>
      <c r="C20" s="46">
        <v>580</v>
      </c>
      <c r="D20" s="45">
        <v>30</v>
      </c>
      <c r="E20" s="45">
        <f t="shared" si="2"/>
        <v>17400</v>
      </c>
      <c r="F20" s="45">
        <v>204</v>
      </c>
      <c r="G20" s="47">
        <f t="shared" si="0"/>
        <v>3549.6</v>
      </c>
      <c r="H20" s="47">
        <f t="shared" si="1"/>
        <v>3549.6</v>
      </c>
      <c r="I20" s="47">
        <f t="shared" si="1"/>
        <v>3549.6</v>
      </c>
    </row>
    <row r="21" spans="1:9" x14ac:dyDescent="0.3">
      <c r="A21" s="24" t="s">
        <v>87</v>
      </c>
      <c r="B21" s="43" t="s">
        <v>134</v>
      </c>
      <c r="C21" s="46">
        <v>2832</v>
      </c>
      <c r="D21" s="45">
        <v>30</v>
      </c>
      <c r="E21" s="45">
        <f t="shared" si="2"/>
        <v>84960</v>
      </c>
      <c r="F21" s="45">
        <v>204</v>
      </c>
      <c r="G21" s="47">
        <f t="shared" si="0"/>
        <v>17331.8</v>
      </c>
      <c r="H21" s="47">
        <f t="shared" si="1"/>
        <v>17331.8</v>
      </c>
      <c r="I21" s="47">
        <f t="shared" si="1"/>
        <v>17331.8</v>
      </c>
    </row>
    <row r="22" spans="1:9" x14ac:dyDescent="0.3">
      <c r="A22" s="24" t="s">
        <v>88</v>
      </c>
      <c r="B22" s="43" t="s">
        <v>135</v>
      </c>
      <c r="C22" s="46">
        <v>2733</v>
      </c>
      <c r="D22" s="45">
        <v>30</v>
      </c>
      <c r="E22" s="45">
        <f t="shared" si="2"/>
        <v>81990</v>
      </c>
      <c r="F22" s="45">
        <v>204</v>
      </c>
      <c r="G22" s="47">
        <f t="shared" si="0"/>
        <v>16726</v>
      </c>
      <c r="H22" s="47">
        <f t="shared" si="1"/>
        <v>16726</v>
      </c>
      <c r="I22" s="47">
        <f t="shared" si="1"/>
        <v>16726</v>
      </c>
    </row>
    <row r="23" spans="1:9" x14ac:dyDescent="0.3">
      <c r="A23" s="24" t="s">
        <v>89</v>
      </c>
      <c r="B23" s="43" t="s">
        <v>136</v>
      </c>
      <c r="C23" s="46">
        <v>690</v>
      </c>
      <c r="D23" s="45">
        <v>30</v>
      </c>
      <c r="E23" s="45">
        <f t="shared" si="2"/>
        <v>20700</v>
      </c>
      <c r="F23" s="45">
        <v>204</v>
      </c>
      <c r="G23" s="47">
        <f t="shared" si="0"/>
        <v>4222.8</v>
      </c>
      <c r="H23" s="47">
        <f t="shared" si="1"/>
        <v>4222.8</v>
      </c>
      <c r="I23" s="47">
        <f t="shared" si="1"/>
        <v>4222.8</v>
      </c>
    </row>
    <row r="24" spans="1:9" x14ac:dyDescent="0.3">
      <c r="A24" s="24" t="s">
        <v>90</v>
      </c>
      <c r="B24" s="43" t="s">
        <v>137</v>
      </c>
      <c r="C24" s="46">
        <v>3031</v>
      </c>
      <c r="D24" s="45">
        <v>30</v>
      </c>
      <c r="E24" s="45">
        <f t="shared" si="2"/>
        <v>90930</v>
      </c>
      <c r="F24" s="45">
        <v>204</v>
      </c>
      <c r="G24" s="47">
        <f t="shared" si="0"/>
        <v>18549.7</v>
      </c>
      <c r="H24" s="47">
        <f t="shared" si="1"/>
        <v>18549.7</v>
      </c>
      <c r="I24" s="47">
        <f t="shared" si="1"/>
        <v>18549.7</v>
      </c>
    </row>
    <row r="25" spans="1:9" x14ac:dyDescent="0.3">
      <c r="A25" s="24" t="s">
        <v>91</v>
      </c>
      <c r="B25" s="43" t="s">
        <v>92</v>
      </c>
      <c r="C25" s="46">
        <v>1148</v>
      </c>
      <c r="D25" s="45">
        <v>30</v>
      </c>
      <c r="E25" s="45">
        <f t="shared" si="2"/>
        <v>34440</v>
      </c>
      <c r="F25" s="45">
        <v>204</v>
      </c>
      <c r="G25" s="47">
        <f t="shared" si="0"/>
        <v>7025.8</v>
      </c>
      <c r="H25" s="47">
        <f t="shared" si="1"/>
        <v>7025.8</v>
      </c>
      <c r="I25" s="47">
        <f t="shared" si="1"/>
        <v>7025.8</v>
      </c>
    </row>
    <row r="26" spans="1:9" ht="32.25" x14ac:dyDescent="0.3">
      <c r="A26" s="24" t="s">
        <v>93</v>
      </c>
      <c r="B26" s="43" t="s">
        <v>138</v>
      </c>
      <c r="C26" s="46">
        <v>4570</v>
      </c>
      <c r="D26" s="45">
        <v>30</v>
      </c>
      <c r="E26" s="45">
        <f t="shared" si="2"/>
        <v>137100</v>
      </c>
      <c r="F26" s="45">
        <v>204</v>
      </c>
      <c r="G26" s="47">
        <f t="shared" si="0"/>
        <v>27968.400000000001</v>
      </c>
      <c r="H26" s="47">
        <f t="shared" si="1"/>
        <v>27968.400000000001</v>
      </c>
      <c r="I26" s="47">
        <f t="shared" si="1"/>
        <v>27968.400000000001</v>
      </c>
    </row>
    <row r="27" spans="1:9" ht="32.25" x14ac:dyDescent="0.3">
      <c r="A27" s="24" t="s">
        <v>94</v>
      </c>
      <c r="B27" s="43" t="s">
        <v>139</v>
      </c>
      <c r="C27" s="46">
        <v>652</v>
      </c>
      <c r="D27" s="45">
        <v>30</v>
      </c>
      <c r="E27" s="45">
        <f t="shared" si="2"/>
        <v>19560</v>
      </c>
      <c r="F27" s="45">
        <v>204</v>
      </c>
      <c r="G27" s="47">
        <f>ROUND((C27*D27*F27)/1000,1)+0.1</f>
        <v>3990.2999999999997</v>
      </c>
      <c r="H27" s="47">
        <f t="shared" si="1"/>
        <v>3990.2999999999997</v>
      </c>
      <c r="I27" s="47">
        <f t="shared" si="1"/>
        <v>3990.2999999999997</v>
      </c>
    </row>
    <row r="28" spans="1:9" x14ac:dyDescent="0.3">
      <c r="A28" s="24" t="s">
        <v>95</v>
      </c>
      <c r="B28" s="43" t="s">
        <v>140</v>
      </c>
      <c r="C28" s="46">
        <v>195</v>
      </c>
      <c r="D28" s="45">
        <v>30</v>
      </c>
      <c r="E28" s="45">
        <f t="shared" si="2"/>
        <v>5850</v>
      </c>
      <c r="F28" s="45">
        <v>204</v>
      </c>
      <c r="G28" s="47">
        <f t="shared" si="0"/>
        <v>1193.4000000000001</v>
      </c>
      <c r="H28" s="47">
        <f t="shared" si="1"/>
        <v>1193.4000000000001</v>
      </c>
      <c r="I28" s="47">
        <f t="shared" si="1"/>
        <v>1193.4000000000001</v>
      </c>
    </row>
    <row r="29" spans="1:9" x14ac:dyDescent="0.3">
      <c r="A29" s="24" t="s">
        <v>96</v>
      </c>
      <c r="B29" s="43" t="s">
        <v>141</v>
      </c>
      <c r="C29" s="46">
        <v>1833</v>
      </c>
      <c r="D29" s="45">
        <v>30</v>
      </c>
      <c r="E29" s="45">
        <f t="shared" si="2"/>
        <v>54990</v>
      </c>
      <c r="F29" s="45">
        <v>204</v>
      </c>
      <c r="G29" s="47">
        <f t="shared" si="0"/>
        <v>11218</v>
      </c>
      <c r="H29" s="47">
        <f t="shared" si="1"/>
        <v>11218</v>
      </c>
      <c r="I29" s="47">
        <f t="shared" si="1"/>
        <v>11218</v>
      </c>
    </row>
    <row r="30" spans="1:9" x14ac:dyDescent="0.3">
      <c r="A30" s="24" t="s">
        <v>97</v>
      </c>
      <c r="B30" s="43" t="s">
        <v>142</v>
      </c>
      <c r="C30" s="46">
        <v>1032</v>
      </c>
      <c r="D30" s="45">
        <v>30</v>
      </c>
      <c r="E30" s="45">
        <f t="shared" si="2"/>
        <v>30960</v>
      </c>
      <c r="F30" s="45">
        <v>204</v>
      </c>
      <c r="G30" s="47">
        <f t="shared" si="0"/>
        <v>6315.8</v>
      </c>
      <c r="H30" s="47">
        <f t="shared" si="1"/>
        <v>6315.8</v>
      </c>
      <c r="I30" s="47">
        <f t="shared" si="1"/>
        <v>6315.8</v>
      </c>
    </row>
    <row r="31" spans="1:9" x14ac:dyDescent="0.3">
      <c r="A31" s="24" t="s">
        <v>98</v>
      </c>
      <c r="B31" s="43" t="s">
        <v>99</v>
      </c>
      <c r="C31" s="46">
        <v>2922</v>
      </c>
      <c r="D31" s="45">
        <v>30</v>
      </c>
      <c r="E31" s="45">
        <f t="shared" si="2"/>
        <v>87660</v>
      </c>
      <c r="F31" s="45">
        <v>204</v>
      </c>
      <c r="G31" s="47">
        <f>ROUND((C31*D31*F31)/1000,1)+0.1</f>
        <v>17882.699999999997</v>
      </c>
      <c r="H31" s="47">
        <f t="shared" si="1"/>
        <v>17882.699999999997</v>
      </c>
      <c r="I31" s="47">
        <f t="shared" si="1"/>
        <v>17882.699999999997</v>
      </c>
    </row>
    <row r="32" spans="1:9" ht="32.25" x14ac:dyDescent="0.3">
      <c r="A32" s="24" t="s">
        <v>100</v>
      </c>
      <c r="B32" s="43" t="s">
        <v>101</v>
      </c>
      <c r="C32" s="46">
        <v>267</v>
      </c>
      <c r="D32" s="45">
        <v>30</v>
      </c>
      <c r="E32" s="45">
        <f t="shared" si="2"/>
        <v>8010</v>
      </c>
      <c r="F32" s="45">
        <v>204</v>
      </c>
      <c r="G32" s="47">
        <f>ROUND((C32*D32*F32)/1000,1)</f>
        <v>1634</v>
      </c>
      <c r="H32" s="47">
        <f t="shared" si="1"/>
        <v>1634</v>
      </c>
      <c r="I32" s="47">
        <f t="shared" si="1"/>
        <v>1634</v>
      </c>
    </row>
    <row r="33" spans="1:9" ht="32.25" x14ac:dyDescent="0.3">
      <c r="A33" s="24" t="s">
        <v>102</v>
      </c>
      <c r="B33" s="43" t="s">
        <v>143</v>
      </c>
      <c r="C33" s="46">
        <v>2515</v>
      </c>
      <c r="D33" s="45">
        <v>30</v>
      </c>
      <c r="E33" s="45">
        <f t="shared" si="2"/>
        <v>75450</v>
      </c>
      <c r="F33" s="45">
        <v>204</v>
      </c>
      <c r="G33" s="47">
        <f t="shared" si="0"/>
        <v>15391.8</v>
      </c>
      <c r="H33" s="47">
        <f t="shared" si="1"/>
        <v>15391.8</v>
      </c>
      <c r="I33" s="47">
        <f t="shared" si="1"/>
        <v>15391.8</v>
      </c>
    </row>
    <row r="34" spans="1:9" ht="21" customHeight="1" x14ac:dyDescent="0.3">
      <c r="A34" s="24" t="s">
        <v>103</v>
      </c>
      <c r="B34" s="43" t="s">
        <v>144</v>
      </c>
      <c r="C34" s="46">
        <v>4680</v>
      </c>
      <c r="D34" s="45">
        <v>30</v>
      </c>
      <c r="E34" s="45">
        <f t="shared" si="2"/>
        <v>140400</v>
      </c>
      <c r="F34" s="45">
        <v>204</v>
      </c>
      <c r="G34" s="47">
        <f t="shared" si="0"/>
        <v>28641.599999999999</v>
      </c>
      <c r="H34" s="47">
        <f t="shared" si="1"/>
        <v>28641.599999999999</v>
      </c>
      <c r="I34" s="47">
        <f t="shared" si="1"/>
        <v>28641.599999999999</v>
      </c>
    </row>
    <row r="35" spans="1:9" x14ac:dyDescent="0.3">
      <c r="A35" s="24" t="s">
        <v>104</v>
      </c>
      <c r="B35" s="43" t="s">
        <v>145</v>
      </c>
      <c r="C35" s="46">
        <v>1833</v>
      </c>
      <c r="D35" s="45">
        <v>30</v>
      </c>
      <c r="E35" s="45">
        <f t="shared" si="2"/>
        <v>54990</v>
      </c>
      <c r="F35" s="45">
        <v>204</v>
      </c>
      <c r="G35" s="47">
        <f t="shared" si="0"/>
        <v>11218</v>
      </c>
      <c r="H35" s="47">
        <f t="shared" si="1"/>
        <v>11218</v>
      </c>
      <c r="I35" s="47">
        <f t="shared" si="1"/>
        <v>11218</v>
      </c>
    </row>
    <row r="36" spans="1:9" x14ac:dyDescent="0.3">
      <c r="A36" s="24" t="s">
        <v>105</v>
      </c>
      <c r="B36" s="43" t="s">
        <v>106</v>
      </c>
      <c r="C36" s="46">
        <v>1039</v>
      </c>
      <c r="D36" s="45">
        <v>30</v>
      </c>
      <c r="E36" s="45">
        <f t="shared" si="2"/>
        <v>31170</v>
      </c>
      <c r="F36" s="45">
        <v>204</v>
      </c>
      <c r="G36" s="47">
        <f t="shared" si="0"/>
        <v>6358.7</v>
      </c>
      <c r="H36" s="47">
        <f t="shared" si="1"/>
        <v>6358.7</v>
      </c>
      <c r="I36" s="47">
        <f t="shared" si="1"/>
        <v>6358.7</v>
      </c>
    </row>
    <row r="37" spans="1:9" x14ac:dyDescent="0.3">
      <c r="A37" s="24" t="s">
        <v>107</v>
      </c>
      <c r="B37" s="43" t="s">
        <v>146</v>
      </c>
      <c r="C37" s="46">
        <v>2635</v>
      </c>
      <c r="D37" s="45">
        <v>30</v>
      </c>
      <c r="E37" s="45">
        <f t="shared" si="2"/>
        <v>79050</v>
      </c>
      <c r="F37" s="45">
        <v>204</v>
      </c>
      <c r="G37" s="47">
        <f t="shared" si="0"/>
        <v>16126.2</v>
      </c>
      <c r="H37" s="47">
        <f t="shared" si="1"/>
        <v>16126.2</v>
      </c>
      <c r="I37" s="47">
        <f t="shared" si="1"/>
        <v>16126.2</v>
      </c>
    </row>
    <row r="38" spans="1:9" x14ac:dyDescent="0.3">
      <c r="A38" s="24" t="s">
        <v>108</v>
      </c>
      <c r="B38" s="43" t="s">
        <v>147</v>
      </c>
      <c r="C38" s="46">
        <v>2291</v>
      </c>
      <c r="D38" s="45">
        <v>30</v>
      </c>
      <c r="E38" s="45">
        <f t="shared" si="2"/>
        <v>68730</v>
      </c>
      <c r="F38" s="45">
        <v>204</v>
      </c>
      <c r="G38" s="47">
        <f t="shared" si="0"/>
        <v>14020.9</v>
      </c>
      <c r="H38" s="47">
        <f t="shared" si="1"/>
        <v>14020.9</v>
      </c>
      <c r="I38" s="47">
        <f t="shared" si="1"/>
        <v>14020.9</v>
      </c>
    </row>
    <row r="39" spans="1:9" x14ac:dyDescent="0.3">
      <c r="A39" s="24" t="s">
        <v>109</v>
      </c>
      <c r="B39" s="43" t="s">
        <v>148</v>
      </c>
      <c r="C39" s="46">
        <v>4958</v>
      </c>
      <c r="D39" s="45">
        <v>30</v>
      </c>
      <c r="E39" s="45">
        <f t="shared" si="2"/>
        <v>148740</v>
      </c>
      <c r="F39" s="45">
        <v>204</v>
      </c>
      <c r="G39" s="47">
        <f t="shared" si="0"/>
        <v>30343</v>
      </c>
      <c r="H39" s="47">
        <f t="shared" si="1"/>
        <v>30343</v>
      </c>
      <c r="I39" s="47">
        <f t="shared" si="1"/>
        <v>30343</v>
      </c>
    </row>
    <row r="40" spans="1:9" x14ac:dyDescent="0.3">
      <c r="A40" s="24" t="s">
        <v>110</v>
      </c>
      <c r="B40" s="43" t="s">
        <v>149</v>
      </c>
      <c r="C40" s="46">
        <v>2510</v>
      </c>
      <c r="D40" s="45">
        <v>30</v>
      </c>
      <c r="E40" s="45">
        <f t="shared" si="2"/>
        <v>75300</v>
      </c>
      <c r="F40" s="45">
        <v>204</v>
      </c>
      <c r="G40" s="47">
        <f t="shared" si="0"/>
        <v>15361.2</v>
      </c>
      <c r="H40" s="47">
        <f t="shared" si="1"/>
        <v>15361.2</v>
      </c>
      <c r="I40" s="47">
        <f t="shared" si="1"/>
        <v>15361.2</v>
      </c>
    </row>
    <row r="41" spans="1:9" x14ac:dyDescent="0.3">
      <c r="A41" s="24" t="s">
        <v>111</v>
      </c>
      <c r="B41" s="43" t="s">
        <v>112</v>
      </c>
      <c r="C41" s="46">
        <v>2013</v>
      </c>
      <c r="D41" s="45">
        <v>30</v>
      </c>
      <c r="E41" s="45">
        <f t="shared" si="2"/>
        <v>60390</v>
      </c>
      <c r="F41" s="45">
        <v>204</v>
      </c>
      <c r="G41" s="47">
        <f t="shared" si="0"/>
        <v>12319.6</v>
      </c>
      <c r="H41" s="47">
        <f t="shared" si="1"/>
        <v>12319.6</v>
      </c>
      <c r="I41" s="47">
        <f t="shared" si="1"/>
        <v>12319.6</v>
      </c>
    </row>
    <row r="42" spans="1:9" ht="18" customHeight="1" x14ac:dyDescent="0.3">
      <c r="A42" s="24" t="s">
        <v>113</v>
      </c>
      <c r="B42" s="43" t="s">
        <v>150</v>
      </c>
      <c r="C42" s="46">
        <v>906</v>
      </c>
      <c r="D42" s="45">
        <v>30</v>
      </c>
      <c r="E42" s="45">
        <f t="shared" si="2"/>
        <v>27180</v>
      </c>
      <c r="F42" s="45">
        <v>204</v>
      </c>
      <c r="G42" s="47">
        <f t="shared" si="0"/>
        <v>5544.7</v>
      </c>
      <c r="H42" s="47">
        <f t="shared" si="1"/>
        <v>5544.7</v>
      </c>
      <c r="I42" s="47">
        <f t="shared" si="1"/>
        <v>5544.7</v>
      </c>
    </row>
    <row r="43" spans="1:9" x14ac:dyDescent="0.3">
      <c r="A43" s="24" t="s">
        <v>114</v>
      </c>
      <c r="B43" s="43" t="s">
        <v>115</v>
      </c>
      <c r="C43" s="46">
        <v>1401</v>
      </c>
      <c r="D43" s="45">
        <v>30</v>
      </c>
      <c r="E43" s="45">
        <f t="shared" si="2"/>
        <v>42030</v>
      </c>
      <c r="F43" s="45">
        <v>204</v>
      </c>
      <c r="G43" s="47">
        <f t="shared" si="0"/>
        <v>8574.1</v>
      </c>
      <c r="H43" s="47">
        <f t="shared" si="1"/>
        <v>8574.1</v>
      </c>
      <c r="I43" s="47">
        <f t="shared" si="1"/>
        <v>8574.1</v>
      </c>
    </row>
    <row r="44" spans="1:9" ht="32.25" x14ac:dyDescent="0.3">
      <c r="A44" s="24" t="s">
        <v>116</v>
      </c>
      <c r="B44" s="43" t="s">
        <v>151</v>
      </c>
      <c r="C44" s="46">
        <v>1697</v>
      </c>
      <c r="D44" s="45">
        <v>30</v>
      </c>
      <c r="E44" s="45">
        <f t="shared" si="2"/>
        <v>50910</v>
      </c>
      <c r="F44" s="45">
        <v>204</v>
      </c>
      <c r="G44" s="47">
        <f t="shared" si="0"/>
        <v>10385.6</v>
      </c>
      <c r="H44" s="47">
        <f t="shared" si="1"/>
        <v>10385.6</v>
      </c>
      <c r="I44" s="47">
        <f t="shared" si="1"/>
        <v>10385.6</v>
      </c>
    </row>
    <row r="45" spans="1:9" ht="18" customHeight="1" x14ac:dyDescent="0.3">
      <c r="A45" s="24" t="s">
        <v>117</v>
      </c>
      <c r="B45" s="43" t="s">
        <v>118</v>
      </c>
      <c r="C45" s="46">
        <v>2495</v>
      </c>
      <c r="D45" s="45">
        <v>30</v>
      </c>
      <c r="E45" s="45">
        <f t="shared" si="2"/>
        <v>74850</v>
      </c>
      <c r="F45" s="45">
        <v>204</v>
      </c>
      <c r="G45" s="47">
        <f t="shared" si="0"/>
        <v>15269.4</v>
      </c>
      <c r="H45" s="47">
        <f t="shared" si="1"/>
        <v>15269.4</v>
      </c>
      <c r="I45" s="47">
        <f t="shared" si="1"/>
        <v>15269.4</v>
      </c>
    </row>
    <row r="46" spans="1:9" x14ac:dyDescent="0.3">
      <c r="A46" s="24" t="s">
        <v>119</v>
      </c>
      <c r="B46" s="43" t="s">
        <v>120</v>
      </c>
      <c r="C46" s="46">
        <v>2945</v>
      </c>
      <c r="D46" s="45">
        <v>30</v>
      </c>
      <c r="E46" s="45">
        <f t="shared" si="2"/>
        <v>88350</v>
      </c>
      <c r="F46" s="45">
        <v>204</v>
      </c>
      <c r="G46" s="47">
        <f t="shared" si="0"/>
        <v>18023.400000000001</v>
      </c>
      <c r="H46" s="47">
        <f t="shared" si="1"/>
        <v>18023.400000000001</v>
      </c>
      <c r="I46" s="47">
        <f t="shared" si="1"/>
        <v>18023.400000000001</v>
      </c>
    </row>
    <row r="47" spans="1:9" x14ac:dyDescent="0.3">
      <c r="A47" s="24" t="s">
        <v>121</v>
      </c>
      <c r="B47" s="43" t="s">
        <v>48</v>
      </c>
      <c r="C47" s="48">
        <v>2021</v>
      </c>
      <c r="D47" s="45">
        <v>30</v>
      </c>
      <c r="E47" s="45">
        <f t="shared" si="2"/>
        <v>60630</v>
      </c>
      <c r="F47" s="45">
        <v>204</v>
      </c>
      <c r="G47" s="47">
        <f t="shared" si="0"/>
        <v>12368.5</v>
      </c>
      <c r="H47" s="47">
        <f t="shared" si="1"/>
        <v>12368.5</v>
      </c>
      <c r="I47" s="47">
        <f t="shared" si="1"/>
        <v>12368.5</v>
      </c>
    </row>
    <row r="48" spans="1:9" ht="32.25" x14ac:dyDescent="0.3">
      <c r="A48" s="24" t="s">
        <v>122</v>
      </c>
      <c r="B48" s="43" t="s">
        <v>152</v>
      </c>
      <c r="C48" s="48">
        <v>3239</v>
      </c>
      <c r="D48" s="45">
        <v>30</v>
      </c>
      <c r="E48" s="45">
        <f t="shared" si="2"/>
        <v>97170</v>
      </c>
      <c r="F48" s="45">
        <v>204</v>
      </c>
      <c r="G48" s="47">
        <f>ROUND((C48*D48*F48)/1000,1)</f>
        <v>19822.7</v>
      </c>
      <c r="H48" s="47">
        <f t="shared" si="1"/>
        <v>19822.7</v>
      </c>
      <c r="I48" s="47">
        <f t="shared" si="1"/>
        <v>19822.7</v>
      </c>
    </row>
    <row r="49" spans="1:9" x14ac:dyDescent="0.3">
      <c r="A49" s="40"/>
      <c r="B49" s="44" t="s">
        <v>50</v>
      </c>
      <c r="C49" s="49">
        <f>SUM(C6:C48)</f>
        <v>120881</v>
      </c>
      <c r="D49" s="45" t="s">
        <v>123</v>
      </c>
      <c r="E49" s="45">
        <f>SUM(E7:E48)</f>
        <v>3334500</v>
      </c>
      <c r="F49" s="45" t="s">
        <v>123</v>
      </c>
      <c r="G49" s="50">
        <f>SUM(G6:G48)</f>
        <v>739791.69999999972</v>
      </c>
      <c r="H49" s="50">
        <f>SUM(H6:H48)</f>
        <v>739791.69999999972</v>
      </c>
      <c r="I49" s="50">
        <f>SUM(I6:I48)</f>
        <v>739791.69999999972</v>
      </c>
    </row>
    <row r="50" spans="1:9" ht="15.75" customHeight="1" x14ac:dyDescent="0.3">
      <c r="A50" s="19"/>
      <c r="B50" s="25"/>
      <c r="C50" s="26"/>
      <c r="D50" s="26"/>
      <c r="E50" s="26"/>
      <c r="F50" s="26"/>
      <c r="G50" s="26"/>
    </row>
    <row r="51" spans="1:9" ht="18.75" customHeight="1" x14ac:dyDescent="0.3">
      <c r="B51" s="58" t="s">
        <v>160</v>
      </c>
      <c r="C51" s="41"/>
      <c r="D51" s="41"/>
      <c r="E51" s="41"/>
      <c r="F51" s="41"/>
      <c r="G51" s="41"/>
      <c r="H51" s="59" t="s">
        <v>56</v>
      </c>
      <c r="I51" s="59"/>
    </row>
    <row r="52" spans="1:9" ht="20.25" x14ac:dyDescent="0.3">
      <c r="B52" s="58"/>
      <c r="C52" s="41"/>
      <c r="D52" s="41"/>
      <c r="E52" s="41"/>
      <c r="F52" s="41"/>
      <c r="G52" s="41"/>
      <c r="H52" s="59"/>
      <c r="I52" s="59"/>
    </row>
    <row r="53" spans="1:9" ht="22.5" customHeight="1" x14ac:dyDescent="0.3">
      <c r="B53" s="58"/>
      <c r="C53" s="41"/>
      <c r="D53" s="41"/>
      <c r="E53" s="41"/>
      <c r="F53" s="41"/>
      <c r="G53" s="41"/>
      <c r="H53" s="59"/>
      <c r="I53" s="59"/>
    </row>
    <row r="54" spans="1:9" ht="17.25" customHeight="1" x14ac:dyDescent="0.3">
      <c r="B54" s="60"/>
      <c r="C54" s="60"/>
      <c r="D54" s="60"/>
      <c r="E54" s="60"/>
      <c r="F54" s="60"/>
      <c r="G54" s="60"/>
      <c r="H54" s="60"/>
      <c r="I54" s="60"/>
    </row>
    <row r="55" spans="1:9" hidden="1" x14ac:dyDescent="0.3">
      <c r="B55" s="60"/>
      <c r="C55" s="60"/>
      <c r="D55" s="60"/>
      <c r="E55" s="60"/>
      <c r="F55" s="60"/>
      <c r="G55" s="60"/>
      <c r="H55" s="60"/>
      <c r="I55" s="60"/>
    </row>
    <row r="56" spans="1:9" ht="15" customHeight="1" x14ac:dyDescent="0.3">
      <c r="B56" s="61" t="s">
        <v>153</v>
      </c>
      <c r="C56" s="61"/>
      <c r="D56" s="61"/>
      <c r="E56" s="61"/>
      <c r="F56" s="61"/>
      <c r="G56" s="61"/>
      <c r="H56" s="61"/>
      <c r="I56" s="61"/>
    </row>
    <row r="57" spans="1:9" ht="12.75" customHeight="1" x14ac:dyDescent="0.3">
      <c r="B57" s="42" t="s">
        <v>53</v>
      </c>
      <c r="C57" s="42"/>
      <c r="D57" s="42"/>
      <c r="E57" s="42"/>
      <c r="F57" s="42"/>
      <c r="G57" s="42"/>
      <c r="H57" s="42"/>
      <c r="I57" s="42"/>
    </row>
    <row r="58" spans="1:9" hidden="1" x14ac:dyDescent="0.3">
      <c r="A58" s="19"/>
    </row>
    <row r="59" spans="1:9" hidden="1" x14ac:dyDescent="0.3">
      <c r="A59" s="19"/>
      <c r="H59" s="62"/>
      <c r="I59" s="62"/>
    </row>
    <row r="60" spans="1:9" hidden="1" x14ac:dyDescent="0.3">
      <c r="A60" s="19"/>
      <c r="H60" s="29"/>
      <c r="I60" s="29"/>
    </row>
    <row r="61" spans="1:9" hidden="1" x14ac:dyDescent="0.3">
      <c r="A61" s="19"/>
    </row>
    <row r="62" spans="1:9" ht="19.5" hidden="1" customHeight="1" x14ac:dyDescent="0.3">
      <c r="A62" s="19"/>
      <c r="H62" s="62"/>
      <c r="I62" s="62"/>
    </row>
    <row r="63" spans="1:9" ht="19.5" hidden="1" customHeight="1" x14ac:dyDescent="0.3">
      <c r="A63" s="19"/>
      <c r="H63" s="29"/>
      <c r="I63" s="29"/>
    </row>
    <row r="64" spans="1:9" ht="24.75" customHeight="1" x14ac:dyDescent="0.3">
      <c r="B64" s="30"/>
    </row>
    <row r="65" spans="1:9" ht="19.5" x14ac:dyDescent="0.3">
      <c r="B65" s="31"/>
      <c r="C65" s="32"/>
      <c r="G65" s="29"/>
    </row>
    <row r="66" spans="1:9" ht="21" customHeight="1" x14ac:dyDescent="0.3">
      <c r="B66" s="33"/>
      <c r="H66" s="63"/>
      <c r="I66" s="63"/>
    </row>
    <row r="67" spans="1:9" ht="21" customHeight="1" x14ac:dyDescent="0.3">
      <c r="B67" s="33"/>
      <c r="H67" s="34"/>
      <c r="I67" s="34"/>
    </row>
    <row r="68" spans="1:9" s="36" customFormat="1" ht="15.75" x14ac:dyDescent="0.25">
      <c r="A68" s="35"/>
    </row>
    <row r="69" spans="1:9" s="36" customFormat="1" ht="15.75" x14ac:dyDescent="0.25"/>
    <row r="70" spans="1:9" s="36" customFormat="1" ht="15.75" x14ac:dyDescent="0.25">
      <c r="G70" s="37"/>
    </row>
    <row r="72" spans="1:9" x14ac:dyDescent="0.3">
      <c r="B72" s="38"/>
    </row>
    <row r="106" spans="2:2" x14ac:dyDescent="0.3">
      <c r="B106" s="39"/>
    </row>
    <row r="107" spans="2:2" x14ac:dyDescent="0.3">
      <c r="B107" s="39"/>
    </row>
  </sheetData>
  <mergeCells count="10">
    <mergeCell ref="B54:I55"/>
    <mergeCell ref="B56:I56"/>
    <mergeCell ref="H59:I59"/>
    <mergeCell ref="H62:I62"/>
    <mergeCell ref="H66:I66"/>
    <mergeCell ref="A1:I1"/>
    <mergeCell ref="A2:I2"/>
    <mergeCell ref="A3:I3"/>
    <mergeCell ref="B51:B53"/>
    <mergeCell ref="H51:I53"/>
  </mergeCells>
  <pageMargins left="0" right="0" top="0" bottom="0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потребность</vt:lpstr>
      <vt:lpstr>на отправку</vt:lpstr>
      <vt:lpstr>Лист3</vt:lpstr>
      <vt:lpstr>потребность!Заголовки_для_печати</vt:lpstr>
      <vt:lpstr>'на отправку'!Область_печати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Соломаха Анна Викторовна</dc:creator>
  <cp:lastModifiedBy>Васильева М.Н.</cp:lastModifiedBy>
  <cp:lastPrinted>2017-07-28T02:41:37Z</cp:lastPrinted>
  <dcterms:created xsi:type="dcterms:W3CDTF">2016-10-21T06:31:22Z</dcterms:created>
  <dcterms:modified xsi:type="dcterms:W3CDTF">2017-10-13T09:00:01Z</dcterms:modified>
</cp:coreProperties>
</file>