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отраслевого финансирования\Управление\Отдел инвестиций\Бюджет 2018-2020\Формирование 2018-2020\Методики и распр.субсидий к проекту закона\Минстрой\ГП Образование\"/>
    </mc:Choice>
  </mc:AlternateContent>
  <bookViews>
    <workbookView xWindow="630" yWindow="1200" windowWidth="15570" windowHeight="10800"/>
  </bookViews>
  <sheets>
    <sheet name="распрделение" sheetId="13" r:id="rId1"/>
    <sheet name="Доступное жилье" sheetId="11" state="hidden" r:id="rId2"/>
  </sheets>
  <definedNames>
    <definedName name="_xlnm._FilterDatabase" localSheetId="0" hidden="1">распрделение!$A$5:$F$27</definedName>
    <definedName name="_xlnm.Print_Area" localSheetId="1">'Доступное жилье'!$A$1:$P$55</definedName>
    <definedName name="_xlnm.Print_Area" localSheetId="0">распрделение!$A$1:$F$30</definedName>
  </definedNames>
  <calcPr calcId="162913"/>
</workbook>
</file>

<file path=xl/calcChain.xml><?xml version="1.0" encoding="utf-8"?>
<calcChain xmlns="http://schemas.openxmlformats.org/spreadsheetml/2006/main">
  <c r="E25" i="13" l="1"/>
  <c r="F25" i="13"/>
  <c r="D26" i="13"/>
  <c r="D25" i="13" s="1"/>
  <c r="D23" i="13"/>
  <c r="P52" i="11" l="1"/>
  <c r="P51" i="11"/>
  <c r="P50" i="11"/>
  <c r="P49" i="11"/>
  <c r="O48" i="11"/>
  <c r="N48" i="11"/>
  <c r="M48" i="11"/>
  <c r="P47" i="11"/>
  <c r="P46" i="11"/>
  <c r="P45" i="11"/>
  <c r="P44" i="11"/>
  <c r="O43" i="11"/>
  <c r="N43" i="11"/>
  <c r="M43" i="11"/>
  <c r="P38" i="11"/>
  <c r="O38" i="11"/>
  <c r="N38" i="11"/>
  <c r="M38" i="11"/>
  <c r="P33" i="11"/>
  <c r="O33" i="11"/>
  <c r="N33" i="11"/>
  <c r="M33" i="11"/>
  <c r="N28" i="11"/>
  <c r="M28" i="11"/>
  <c r="O27" i="11"/>
  <c r="N27" i="11"/>
  <c r="M27" i="11"/>
  <c r="O26" i="11"/>
  <c r="N26" i="11"/>
  <c r="M26" i="11"/>
  <c r="O25" i="11"/>
  <c r="N25" i="11"/>
  <c r="M25" i="11"/>
  <c r="O24" i="11"/>
  <c r="N24" i="11"/>
  <c r="M24" i="11"/>
  <c r="P22" i="11"/>
  <c r="P17" i="11" s="1"/>
  <c r="P21" i="11"/>
  <c r="P16" i="11" s="1"/>
  <c r="P20" i="11"/>
  <c r="P15" i="11" s="1"/>
  <c r="P19" i="11"/>
  <c r="P14" i="11" s="1"/>
  <c r="O18" i="11"/>
  <c r="N18" i="11"/>
  <c r="M18" i="11"/>
  <c r="O17" i="11"/>
  <c r="N17" i="11"/>
  <c r="M17" i="11"/>
  <c r="O16" i="11"/>
  <c r="N16" i="11"/>
  <c r="M16" i="11"/>
  <c r="O15" i="11"/>
  <c r="N15" i="11"/>
  <c r="M15" i="11"/>
  <c r="O14" i="11"/>
  <c r="N14" i="11"/>
  <c r="M14" i="11"/>
  <c r="O10" i="11"/>
  <c r="M9" i="11" l="1"/>
  <c r="N9" i="11"/>
  <c r="M13" i="11"/>
  <c r="O11" i="11"/>
  <c r="M12" i="11"/>
  <c r="O13" i="11"/>
  <c r="M10" i="11"/>
  <c r="N11" i="11"/>
  <c r="O12" i="11"/>
  <c r="M23" i="11"/>
  <c r="O23" i="11"/>
  <c r="O9" i="11"/>
  <c r="P9" i="11" s="1"/>
  <c r="N13" i="11"/>
  <c r="P13" i="11"/>
  <c r="M11" i="11"/>
  <c r="N10" i="11"/>
  <c r="N12" i="11"/>
  <c r="N23" i="11"/>
  <c r="P24" i="11"/>
  <c r="P26" i="11"/>
  <c r="P43" i="11"/>
  <c r="P18" i="11"/>
  <c r="P25" i="11"/>
  <c r="P27" i="11"/>
  <c r="P48" i="11"/>
  <c r="P11" i="11" l="1"/>
  <c r="O8" i="11"/>
  <c r="P12" i="11"/>
  <c r="M8" i="11"/>
  <c r="N8" i="11"/>
  <c r="P10" i="11"/>
  <c r="P23" i="11"/>
  <c r="P8" i="11" l="1"/>
</calcChain>
</file>

<file path=xl/sharedStrings.xml><?xml version="1.0" encoding="utf-8"?>
<sst xmlns="http://schemas.openxmlformats.org/spreadsheetml/2006/main" count="147" uniqueCount="81">
  <si>
    <t>Министерство строительства, дорожного хозяйства Иркутской области</t>
  </si>
  <si>
    <t>Предоставление социальных выплат гражданам в связи с переселением из зоны затопления Богучанской ГЭС</t>
  </si>
  <si>
    <t>Приобретение жилых помещений для переселения граждан из зоны затопления Богучанской ГЭС</t>
  </si>
  <si>
    <t>Наименование мероприятия, объекта, ПИР (с расшифровкой по объектам</t>
  </si>
  <si>
    <t>Год начала строительства</t>
  </si>
  <si>
    <t>Плановый год ввода в эксплуатацию</t>
  </si>
  <si>
    <t>Реквизиты ПСД (плановый срок утверждения ПСД)</t>
  </si>
  <si>
    <t>Реквизиты государственой экспертизы (плановый срок получения)</t>
  </si>
  <si>
    <t>Вид работ (строительство, реконстр., кап. ремонт, тех. перевооружение)</t>
  </si>
  <si>
    <t>Форма собственности (ОС/МС)</t>
  </si>
  <si>
    <t>Сметная стоимость (на 1 января текущего финансового года), тыс.руб</t>
  </si>
  <si>
    <t>Остаток сметной стоимости (на 1 января текущего финансового года), тыс.руб.</t>
  </si>
  <si>
    <t>Тех. готовность на отчетную дату (в %)</t>
  </si>
  <si>
    <t>Исполнитель (наименование ИОГВ, МО)</t>
  </si>
  <si>
    <t>Источники финансирования</t>
  </si>
  <si>
    <t>Объемы финансирования, тыс.руб.</t>
  </si>
  <si>
    <t xml:space="preserve">Очередной финансовый год 2015
</t>
  </si>
  <si>
    <t xml:space="preserve">Первый год планового периода 2016
</t>
  </si>
  <si>
    <t xml:space="preserve">Второй год планового периода 2017
</t>
  </si>
  <si>
    <t>Всего</t>
  </si>
  <si>
    <t>Министерство строительства, дорожного хозяйства Иркутской области; Министерство здравоохранения Иркутской области</t>
  </si>
  <si>
    <t>(ОБ)</t>
  </si>
  <si>
    <t>(ФБ)</t>
  </si>
  <si>
    <t>(МБ)</t>
  </si>
  <si>
    <t>(ИИ)</t>
  </si>
  <si>
    <t>Доступное жилье на 2014 - 2020 годы</t>
  </si>
  <si>
    <t>Основное мероприятие "Подготовка зоны затопления части территории Иркутской области в связи со строительством Богучанской ГЭС"</t>
  </si>
  <si>
    <t>Санитарная подготовка населенных пунктов в зоне влияния Богучанского водохранилища. Инвестиционный проект "Зона затопления Богучанской ГЭС. Иркутская область". Этап "Водохранилище и охрана окружающей среды" на территории Усть-Илимского района Иркутской области. Корректировка технического проекта "Богучанская ГЭС на реке Ангара"</t>
  </si>
  <si>
    <t>Система водоотведения. Инвестиционный проект "Зона затопления Богучанской ГЭС. Иркутская область". Этап "Водохранилище и охрана окружающей среды" на территории Усть-Илимского района Иркутской области. Корректировка технического проекта "Богучанская ГЭС на реке Ангара"</t>
  </si>
  <si>
    <t>Приложение к служебной записке № __________от _______________</t>
  </si>
  <si>
    <t xml:space="preserve">Подпрограмма" Подготовка зоны затопления части территории Иркутской области в связи со строительством Богучанской ГЭС" 
</t>
  </si>
  <si>
    <t>Основное мероприятие "Предоставление социальных выплат гражданам в связи с переселением из зоны затопления Богучанской ГЭС"</t>
  </si>
  <si>
    <t>Выполнение кадастровых работ  в целях предоставления в орган кадастрового учета заявлений о снятии с государственного кадастрового учета объектов недвижимости</t>
  </si>
  <si>
    <t>Берегоукрепление левого берега реки Ангара г. Усть-Илимск и п. Невон</t>
  </si>
  <si>
    <t>Источник финансирования</t>
  </si>
  <si>
    <t>Иркутское районное муниципальное образование Иркутской области</t>
  </si>
  <si>
    <t>Областной бюджет</t>
  </si>
  <si>
    <t>Федеральный бюджет</t>
  </si>
  <si>
    <t>Муниципальное образование города Бодайбо и района</t>
  </si>
  <si>
    <t>Ольхонское районное муниципальное образование</t>
  </si>
  <si>
    <t>Муниципальное образование города Братска</t>
  </si>
  <si>
    <t>№ п/п</t>
  </si>
  <si>
    <t>ПРОЕКТ</t>
  </si>
  <si>
    <t>1.</t>
  </si>
  <si>
    <t>2.</t>
  </si>
  <si>
    <t>город Иркутск, всего:</t>
  </si>
  <si>
    <t>3.</t>
  </si>
  <si>
    <t>Муниципальное образование «Ангарский городской округ»</t>
  </si>
  <si>
    <t>4.</t>
  </si>
  <si>
    <t>5.</t>
  </si>
  <si>
    <t>Муниципальное образование Балаганский район</t>
  </si>
  <si>
    <t>6.</t>
  </si>
  <si>
    <t>Муниципальное образование «Баяндаевский район» Иркутской области</t>
  </si>
  <si>
    <t>7.</t>
  </si>
  <si>
    <t>Муниципальное образование «город Свирск»</t>
  </si>
  <si>
    <t>8.</t>
  </si>
  <si>
    <t>9.</t>
  </si>
  <si>
    <t>Муниципальное образование «Заларинский район»</t>
  </si>
  <si>
    <t>10.</t>
  </si>
  <si>
    <t>Муниципальное образование «Катангский район»</t>
  </si>
  <si>
    <t>11.</t>
  </si>
  <si>
    <t>Киренский район</t>
  </si>
  <si>
    <t>12.</t>
  </si>
  <si>
    <t>Муниципальное образование «Нижнеилимский район»</t>
  </si>
  <si>
    <t>13.</t>
  </si>
  <si>
    <t>14.</t>
  </si>
  <si>
    <t>15.</t>
  </si>
  <si>
    <t>16.</t>
  </si>
  <si>
    <t>Муниципальное образование «Нукутский район»</t>
  </si>
  <si>
    <t>Муниципальное образование «Тайшетский район»</t>
  </si>
  <si>
    <t>В.А. Бровко</t>
  </si>
  <si>
    <t>Первый заместитель министра строительства, 
дорожного хозяйства Иркутской области</t>
  </si>
  <si>
    <t>Объем субсидий (тыс. рублей)</t>
  </si>
  <si>
    <t>Шелеховский район</t>
  </si>
  <si>
    <t>2018 год</t>
  </si>
  <si>
    <t>2019 год</t>
  </si>
  <si>
    <t>2020 год</t>
  </si>
  <si>
    <t>Наименование муниципального образования 
Иркутской области</t>
  </si>
  <si>
    <t>Итого</t>
  </si>
  <si>
    <t>Всего:</t>
  </si>
  <si>
    <t>РАСПРЕДЕЛЕНИЕ СУБСИДИЙ
ИЗ ОБЛАСТНОГО БЮДЖЕТА МЕСТНЫМ БЮДЖЕТАМ В ЦЕЛЯХ 
СОФИНАНСИРОВАНИЯ РАСХОДНЫХ ОБЯЗАТЕЛЬСТВ МУНИЦИПАЛЬНЫХ
ОБРАЗОВАНИЙ ИРКУТСКОЙ ОБЛАСТИ НА СОФИНАНСИРОВАНИЕ
КАПИТАЛЬНЫХ ВЛОЖЕНИЙ В ОБЪЕКТЫ МУНИЦИПАЛЬНОЙ СОБСТВЕННОСТИ,
КОТОРЫЕ ОСУЩЕСТВЛЯЮТСЯ ИЗ МЕСТНЫХ БЮДЖЕТОВ, В ЦЕЛЯХ
РЕАЛИЗАЦИИ МЕРОПРИЯТИЙ ПО СТРОИТЕЛЬСТВУ, РЕКОНСТРУКЦИИ
ОБРАЗОВАТЕЛЬНЫХ ОРГАНИЗАЦИЙ, 
В ТОМ ЧИСЛЕ ВЫПОЛНЕНИЮ ПРОЕКТНЫХ И ИЗЫСКАТЕЛЬСКИХ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</si>
</sst>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8" fillId="0" borderId="0"/>
    <xf numFmtId="0" fontId="4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Fill="1"/>
    <xf numFmtId="0" fontId="6" fillId="0" borderId="1" xfId="1" applyNumberFormat="1" applyFont="1" applyFill="1" applyBorder="1" applyAlignment="1">
      <alignment horizontal="center" vertical="center" wrapText="1" readingOrder="1"/>
    </xf>
    <xf numFmtId="165" fontId="6" fillId="0" borderId="1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vertical="top" wrapText="1" readingOrder="1"/>
    </xf>
    <xf numFmtId="0" fontId="1" fillId="2" borderId="1" xfId="1" applyNumberFormat="1" applyFont="1" applyFill="1" applyBorder="1" applyAlignment="1">
      <alignment horizontal="center" vertical="center" wrapText="1" readingOrder="1"/>
    </xf>
    <xf numFmtId="165" fontId="1" fillId="0" borderId="1" xfId="1" applyNumberFormat="1" applyFont="1" applyFill="1" applyBorder="1" applyAlignment="1">
      <alignment horizontal="center" vertical="center" wrapText="1" readingOrder="1"/>
    </xf>
    <xf numFmtId="0" fontId="1" fillId="2" borderId="1" xfId="1" applyNumberFormat="1" applyFont="1" applyFill="1" applyBorder="1" applyAlignment="1">
      <alignment vertical="top" wrapText="1" readingOrder="1"/>
    </xf>
    <xf numFmtId="0" fontId="0" fillId="2" borderId="0" xfId="0" applyFill="1"/>
    <xf numFmtId="165" fontId="1" fillId="2" borderId="1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horizontal="center" vertical="center" wrapText="1" readingOrder="1"/>
    </xf>
    <xf numFmtId="4" fontId="2" fillId="0" borderId="0" xfId="0" applyNumberFormat="1" applyFont="1" applyFill="1" applyBorder="1" applyAlignment="1">
      <alignment vertical="center"/>
    </xf>
    <xf numFmtId="4" fontId="1" fillId="0" borderId="1" xfId="1" applyNumberFormat="1" applyFont="1" applyFill="1" applyBorder="1" applyAlignment="1">
      <alignment horizontal="center" vertical="center" wrapText="1" readingOrder="1"/>
    </xf>
    <xf numFmtId="4" fontId="6" fillId="0" borderId="1" xfId="1" applyNumberFormat="1" applyFont="1" applyFill="1" applyBorder="1" applyAlignment="1">
      <alignment horizontal="center" vertical="center" wrapText="1" readingOrder="1"/>
    </xf>
    <xf numFmtId="4" fontId="1" fillId="2" borderId="1" xfId="1" applyNumberFormat="1" applyFont="1" applyFill="1" applyBorder="1" applyAlignment="1">
      <alignment horizontal="center" vertical="center" wrapText="1" readingOrder="1"/>
    </xf>
    <xf numFmtId="4" fontId="3" fillId="0" borderId="0" xfId="0" applyNumberFormat="1" applyFont="1" applyFill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65" fontId="10" fillId="0" borderId="0" xfId="0" applyNumberFormat="1" applyFont="1" applyBorder="1" applyAlignment="1">
      <alignment horizontal="center" vertical="center"/>
    </xf>
    <xf numFmtId="0" fontId="1" fillId="0" borderId="9" xfId="3" applyFont="1" applyFill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</cellXfs>
  <cellStyles count="8">
    <cellStyle name="Normal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 2" xfId="6"/>
    <cellStyle name="Финансовый 3" xfId="7"/>
  </cellStyles>
  <dxfs count="0"/>
  <tableStyles count="0" defaultTableStyle="TableStyleMedium9" defaultPivotStyle="PivotStyleLight16"/>
  <colors>
    <mruColors>
      <color rgb="FF00FFFF"/>
      <color rgb="FF9999FF"/>
      <color rgb="FFC0C0C0"/>
      <color rgb="FF00FF00"/>
      <color rgb="FFFF00FF"/>
      <color rgb="FFCC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A2" sqref="A2:F2"/>
    </sheetView>
  </sheetViews>
  <sheetFormatPr defaultRowHeight="15.75" x14ac:dyDescent="0.25"/>
  <cols>
    <col min="1" max="1" width="6.5703125" style="18" customWidth="1"/>
    <col min="2" max="2" width="53.140625" style="19" customWidth="1"/>
    <col min="3" max="3" width="14.7109375" style="19" customWidth="1"/>
    <col min="4" max="6" width="15.42578125" style="19" customWidth="1"/>
    <col min="7" max="16384" width="9.140625" style="19"/>
  </cols>
  <sheetData>
    <row r="1" spans="1:7" x14ac:dyDescent="0.25">
      <c r="F1" s="20" t="s">
        <v>42</v>
      </c>
    </row>
    <row r="2" spans="1:7" ht="149.25" customHeight="1" x14ac:dyDescent="0.25">
      <c r="A2" s="30" t="s">
        <v>80</v>
      </c>
      <c r="B2" s="30"/>
      <c r="C2" s="30"/>
      <c r="D2" s="30"/>
      <c r="E2" s="30"/>
      <c r="F2" s="30"/>
    </row>
    <row r="5" spans="1:7" ht="36" customHeight="1" x14ac:dyDescent="0.25">
      <c r="A5" s="42" t="s">
        <v>41</v>
      </c>
      <c r="B5" s="44" t="s">
        <v>77</v>
      </c>
      <c r="C5" s="44" t="s">
        <v>34</v>
      </c>
      <c r="D5" s="32" t="s">
        <v>72</v>
      </c>
      <c r="E5" s="32"/>
      <c r="F5" s="32"/>
      <c r="G5" s="23"/>
    </row>
    <row r="6" spans="1:7" ht="39" customHeight="1" x14ac:dyDescent="0.25">
      <c r="A6" s="43"/>
      <c r="B6" s="43"/>
      <c r="C6" s="45"/>
      <c r="D6" s="25" t="s">
        <v>74</v>
      </c>
      <c r="E6" s="26" t="s">
        <v>75</v>
      </c>
      <c r="F6" s="26" t="s">
        <v>76</v>
      </c>
    </row>
    <row r="7" spans="1:7" ht="31.5" x14ac:dyDescent="0.25">
      <c r="A7" s="21" t="s">
        <v>43</v>
      </c>
      <c r="B7" s="22" t="s">
        <v>40</v>
      </c>
      <c r="C7" s="22" t="s">
        <v>36</v>
      </c>
      <c r="D7" s="24">
        <v>33465.300000000003</v>
      </c>
      <c r="E7" s="24">
        <v>0</v>
      </c>
      <c r="F7" s="24">
        <v>0</v>
      </c>
    </row>
    <row r="8" spans="1:7" x14ac:dyDescent="0.25">
      <c r="A8" s="46" t="s">
        <v>44</v>
      </c>
      <c r="B8" s="33" t="s">
        <v>45</v>
      </c>
      <c r="C8" s="22" t="s">
        <v>79</v>
      </c>
      <c r="D8" s="24">
        <v>604294.1</v>
      </c>
      <c r="E8" s="24">
        <v>0</v>
      </c>
      <c r="F8" s="24">
        <v>0</v>
      </c>
    </row>
    <row r="9" spans="1:7" ht="31.5" x14ac:dyDescent="0.25">
      <c r="A9" s="47"/>
      <c r="B9" s="34"/>
      <c r="C9" s="22" t="s">
        <v>36</v>
      </c>
      <c r="D9" s="24">
        <v>127735</v>
      </c>
      <c r="E9" s="24">
        <v>0</v>
      </c>
      <c r="F9" s="24">
        <v>0</v>
      </c>
    </row>
    <row r="10" spans="1:7" ht="31.5" x14ac:dyDescent="0.25">
      <c r="A10" s="48"/>
      <c r="B10" s="35"/>
      <c r="C10" s="22" t="s">
        <v>37</v>
      </c>
      <c r="D10" s="24">
        <v>476559.1</v>
      </c>
      <c r="E10" s="24">
        <v>0</v>
      </c>
      <c r="F10" s="24">
        <v>0</v>
      </c>
    </row>
    <row r="11" spans="1:7" ht="31.5" x14ac:dyDescent="0.25">
      <c r="A11" s="21" t="s">
        <v>46</v>
      </c>
      <c r="B11" s="22" t="s">
        <v>35</v>
      </c>
      <c r="C11" s="22" t="s">
        <v>36</v>
      </c>
      <c r="D11" s="24">
        <v>162668.5</v>
      </c>
      <c r="E11" s="24">
        <v>0</v>
      </c>
      <c r="F11" s="24">
        <v>0</v>
      </c>
    </row>
    <row r="12" spans="1:7" ht="31.5" x14ac:dyDescent="0.25">
      <c r="A12" s="21" t="s">
        <v>48</v>
      </c>
      <c r="B12" s="22" t="s">
        <v>47</v>
      </c>
      <c r="C12" s="22" t="s">
        <v>36</v>
      </c>
      <c r="D12" s="24">
        <v>294199.19999999995</v>
      </c>
      <c r="E12" s="24">
        <v>272902.2</v>
      </c>
      <c r="F12" s="24">
        <v>0</v>
      </c>
    </row>
    <row r="13" spans="1:7" ht="31.5" x14ac:dyDescent="0.25">
      <c r="A13" s="21" t="s">
        <v>49</v>
      </c>
      <c r="B13" s="22" t="s">
        <v>50</v>
      </c>
      <c r="C13" s="22" t="s">
        <v>36</v>
      </c>
      <c r="D13" s="24">
        <v>34978.1</v>
      </c>
      <c r="E13" s="24">
        <v>81615.600000000006</v>
      </c>
      <c r="F13" s="24">
        <v>0</v>
      </c>
    </row>
    <row r="14" spans="1:7" ht="31.5" x14ac:dyDescent="0.25">
      <c r="A14" s="21" t="s">
        <v>51</v>
      </c>
      <c r="B14" s="22" t="s">
        <v>52</v>
      </c>
      <c r="C14" s="22" t="s">
        <v>36</v>
      </c>
      <c r="D14" s="24">
        <v>167021.5</v>
      </c>
      <c r="E14" s="24">
        <v>289232.40000000002</v>
      </c>
      <c r="F14" s="24">
        <v>195537.4</v>
      </c>
    </row>
    <row r="15" spans="1:7" ht="31.5" x14ac:dyDescent="0.25">
      <c r="A15" s="21" t="s">
        <v>53</v>
      </c>
      <c r="B15" s="22" t="s">
        <v>54</v>
      </c>
      <c r="C15" s="22" t="s">
        <v>36</v>
      </c>
      <c r="D15" s="24">
        <v>146108.29999999999</v>
      </c>
      <c r="E15" s="24">
        <v>0</v>
      </c>
      <c r="F15" s="24">
        <v>0</v>
      </c>
    </row>
    <row r="16" spans="1:7" ht="31.5" x14ac:dyDescent="0.25">
      <c r="A16" s="21" t="s">
        <v>55</v>
      </c>
      <c r="B16" s="22" t="s">
        <v>57</v>
      </c>
      <c r="C16" s="22" t="s">
        <v>36</v>
      </c>
      <c r="D16" s="24">
        <v>33892.400000000001</v>
      </c>
      <c r="E16" s="24">
        <v>33892.400000000001</v>
      </c>
      <c r="F16" s="24">
        <v>0</v>
      </c>
    </row>
    <row r="17" spans="1:6" ht="31.5" x14ac:dyDescent="0.25">
      <c r="A17" s="21" t="s">
        <v>56</v>
      </c>
      <c r="B17" s="22" t="s">
        <v>59</v>
      </c>
      <c r="C17" s="22" t="s">
        <v>36</v>
      </c>
      <c r="D17" s="24">
        <v>16513.2</v>
      </c>
      <c r="E17" s="24">
        <v>0</v>
      </c>
      <c r="F17" s="24">
        <v>0</v>
      </c>
    </row>
    <row r="18" spans="1:6" ht="31.5" x14ac:dyDescent="0.25">
      <c r="A18" s="21" t="s">
        <v>58</v>
      </c>
      <c r="B18" s="29" t="s">
        <v>73</v>
      </c>
      <c r="C18" s="22" t="s">
        <v>36</v>
      </c>
      <c r="D18" s="24">
        <v>9500</v>
      </c>
      <c r="E18" s="24">
        <v>0</v>
      </c>
      <c r="F18" s="24">
        <v>0</v>
      </c>
    </row>
    <row r="19" spans="1:6" ht="31.5" x14ac:dyDescent="0.25">
      <c r="A19" s="21" t="s">
        <v>60</v>
      </c>
      <c r="B19" s="22" t="s">
        <v>63</v>
      </c>
      <c r="C19" s="22" t="s">
        <v>36</v>
      </c>
      <c r="D19" s="24">
        <v>26525.5</v>
      </c>
      <c r="E19" s="24">
        <v>61892.800000000003</v>
      </c>
      <c r="F19" s="24">
        <v>0</v>
      </c>
    </row>
    <row r="20" spans="1:6" ht="31.5" x14ac:dyDescent="0.25">
      <c r="A20" s="21" t="s">
        <v>62</v>
      </c>
      <c r="B20" s="22" t="s">
        <v>68</v>
      </c>
      <c r="C20" s="22" t="s">
        <v>36</v>
      </c>
      <c r="D20" s="24">
        <v>54925.8</v>
      </c>
      <c r="E20" s="24">
        <v>87888.3</v>
      </c>
      <c r="F20" s="24">
        <v>76889</v>
      </c>
    </row>
    <row r="21" spans="1:6" ht="31.5" x14ac:dyDescent="0.25">
      <c r="A21" s="21" t="s">
        <v>64</v>
      </c>
      <c r="B21" s="22" t="s">
        <v>69</v>
      </c>
      <c r="C21" s="22" t="s">
        <v>36</v>
      </c>
      <c r="D21" s="24">
        <v>75000</v>
      </c>
      <c r="E21" s="24">
        <v>176476.4</v>
      </c>
      <c r="F21" s="24">
        <v>0</v>
      </c>
    </row>
    <row r="22" spans="1:6" ht="31.5" x14ac:dyDescent="0.25">
      <c r="A22" s="21" t="s">
        <v>65</v>
      </c>
      <c r="B22" s="22" t="s">
        <v>38</v>
      </c>
      <c r="C22" s="22" t="s">
        <v>36</v>
      </c>
      <c r="D22" s="24">
        <v>30000</v>
      </c>
      <c r="E22" s="24">
        <v>239318.3</v>
      </c>
      <c r="F22" s="24">
        <v>0</v>
      </c>
    </row>
    <row r="23" spans="1:6" ht="31.5" x14ac:dyDescent="0.25">
      <c r="A23" s="21" t="s">
        <v>66</v>
      </c>
      <c r="B23" s="22" t="s">
        <v>61</v>
      </c>
      <c r="C23" s="22" t="s">
        <v>36</v>
      </c>
      <c r="D23" s="24">
        <f>59319.4+7500</f>
        <v>66819.399999999994</v>
      </c>
      <c r="E23" s="24">
        <v>71090.5</v>
      </c>
      <c r="F23" s="24">
        <v>0</v>
      </c>
    </row>
    <row r="24" spans="1:6" ht="31.5" x14ac:dyDescent="0.25">
      <c r="A24" s="21" t="s">
        <v>67</v>
      </c>
      <c r="B24" s="22" t="s">
        <v>39</v>
      </c>
      <c r="C24" s="22" t="s">
        <v>36</v>
      </c>
      <c r="D24" s="24">
        <v>25665</v>
      </c>
      <c r="E24" s="24">
        <v>0</v>
      </c>
      <c r="F24" s="24">
        <v>0</v>
      </c>
    </row>
    <row r="25" spans="1:6" x14ac:dyDescent="0.25">
      <c r="A25" s="36" t="s">
        <v>78</v>
      </c>
      <c r="B25" s="37"/>
      <c r="C25" s="22" t="s">
        <v>79</v>
      </c>
      <c r="D25" s="24">
        <f>D26+D27</f>
        <v>1781576.2999999998</v>
      </c>
      <c r="E25" s="24">
        <f t="shared" ref="E25:F25" si="0">E26+E27</f>
        <v>1314308.9000000001</v>
      </c>
      <c r="F25" s="24">
        <f t="shared" si="0"/>
        <v>272426.40000000002</v>
      </c>
    </row>
    <row r="26" spans="1:6" ht="31.5" x14ac:dyDescent="0.25">
      <c r="A26" s="38"/>
      <c r="B26" s="39"/>
      <c r="C26" s="22" t="s">
        <v>36</v>
      </c>
      <c r="D26" s="24">
        <f>1295517.2+9500</f>
        <v>1305017.2</v>
      </c>
      <c r="E26" s="24">
        <v>1314308.9000000001</v>
      </c>
      <c r="F26" s="24">
        <v>272426.40000000002</v>
      </c>
    </row>
    <row r="27" spans="1:6" ht="31.5" x14ac:dyDescent="0.25">
      <c r="A27" s="40"/>
      <c r="B27" s="41"/>
      <c r="C27" s="22" t="s">
        <v>37</v>
      </c>
      <c r="D27" s="24">
        <v>476559.1</v>
      </c>
      <c r="E27" s="24">
        <v>0</v>
      </c>
      <c r="F27" s="24">
        <v>0</v>
      </c>
    </row>
    <row r="28" spans="1:6" ht="18.75" x14ac:dyDescent="0.25">
      <c r="A28" s="27"/>
      <c r="B28" s="27"/>
      <c r="C28" s="23"/>
      <c r="D28" s="28"/>
      <c r="E28" s="28"/>
      <c r="F28" s="28"/>
    </row>
    <row r="30" spans="1:6" ht="30.75" customHeight="1" x14ac:dyDescent="0.25">
      <c r="A30" s="31" t="s">
        <v>71</v>
      </c>
      <c r="B30" s="31"/>
      <c r="C30" s="31"/>
      <c r="F30" s="20" t="s">
        <v>70</v>
      </c>
    </row>
  </sheetData>
  <autoFilter ref="A5:F27">
    <filterColumn colId="3" showButton="0"/>
    <filterColumn colId="4" showButton="0"/>
  </autoFilter>
  <mergeCells count="9">
    <mergeCell ref="A2:F2"/>
    <mergeCell ref="A30:C30"/>
    <mergeCell ref="D5:F5"/>
    <mergeCell ref="B8:B10"/>
    <mergeCell ref="A25:B27"/>
    <mergeCell ref="A5:A6"/>
    <mergeCell ref="B5:B6"/>
    <mergeCell ref="C5:C6"/>
    <mergeCell ref="A8:A10"/>
  </mergeCells>
  <pageMargins left="0.35433070866141736" right="0.15748031496062992" top="0.19685039370078741" bottom="0.19685039370078741" header="0.31496062992125984" footer="0.31496062992125984"/>
  <pageSetup paperSize="9" scale="81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BreakPreview" zoomScale="50" zoomScaleNormal="50" zoomScaleSheetLayoutView="50" workbookViewId="0">
      <selection activeCell="E18" sqref="E18:E22"/>
    </sheetView>
  </sheetViews>
  <sheetFormatPr defaultRowHeight="15" x14ac:dyDescent="0.25"/>
  <cols>
    <col min="1" max="1" width="37.28515625" style="1" customWidth="1"/>
    <col min="2" max="2" width="9.140625" style="1"/>
    <col min="3" max="3" width="8.140625" style="1" customWidth="1"/>
    <col min="4" max="4" width="21.5703125" style="1" customWidth="1"/>
    <col min="5" max="5" width="22" style="1" customWidth="1"/>
    <col min="6" max="6" width="16.5703125" style="1" customWidth="1"/>
    <col min="7" max="7" width="6.85546875" style="1" customWidth="1"/>
    <col min="8" max="8" width="16.42578125" style="1" customWidth="1"/>
    <col min="9" max="9" width="20" style="1" customWidth="1"/>
    <col min="10" max="10" width="7.7109375" style="1" customWidth="1"/>
    <col min="11" max="11" width="20" style="1" customWidth="1"/>
    <col min="12" max="12" width="14.85546875" style="1" customWidth="1"/>
    <col min="13" max="14" width="12.7109375" style="17" customWidth="1"/>
    <col min="15" max="16" width="12.7109375" style="1" customWidth="1"/>
  </cols>
  <sheetData>
    <row r="1" spans="1:16" x14ac:dyDescent="0.25">
      <c r="L1" s="81" t="s">
        <v>29</v>
      </c>
      <c r="M1" s="82"/>
      <c r="N1" s="82"/>
      <c r="O1" s="82"/>
      <c r="P1" s="82"/>
    </row>
    <row r="2" spans="1:16" ht="18.75" x14ac:dyDescent="0.25">
      <c r="A2" s="86" t="s">
        <v>25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ht="18.75" x14ac:dyDescent="0.25">
      <c r="A3" s="83"/>
      <c r="B3" s="83"/>
      <c r="C3" s="83"/>
      <c r="D3" s="83"/>
      <c r="E3" s="83"/>
      <c r="F3" s="83"/>
      <c r="G3" s="83"/>
      <c r="H3" s="83"/>
      <c r="I3" s="83"/>
      <c r="J3" s="83"/>
      <c r="K3" s="84"/>
      <c r="L3" s="84"/>
      <c r="M3" s="84"/>
      <c r="N3" s="84"/>
      <c r="O3" s="84"/>
      <c r="P3" s="84"/>
    </row>
    <row r="4" spans="1:16" ht="18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  <c r="M4" s="13"/>
      <c r="N4" s="13"/>
      <c r="O4" s="11"/>
      <c r="P4" s="11"/>
    </row>
    <row r="5" spans="1:16" ht="15.75" x14ac:dyDescent="0.25">
      <c r="A5" s="52" t="s">
        <v>3</v>
      </c>
      <c r="B5" s="85" t="s">
        <v>4</v>
      </c>
      <c r="C5" s="85" t="s">
        <v>5</v>
      </c>
      <c r="D5" s="85" t="s">
        <v>6</v>
      </c>
      <c r="E5" s="85" t="s">
        <v>7</v>
      </c>
      <c r="F5" s="52" t="s">
        <v>8</v>
      </c>
      <c r="G5" s="85" t="s">
        <v>9</v>
      </c>
      <c r="H5" s="52" t="s">
        <v>10</v>
      </c>
      <c r="I5" s="52" t="s">
        <v>11</v>
      </c>
      <c r="J5" s="85" t="s">
        <v>12</v>
      </c>
      <c r="K5" s="87" t="s">
        <v>13</v>
      </c>
      <c r="L5" s="87" t="s">
        <v>14</v>
      </c>
      <c r="M5" s="91" t="s">
        <v>15</v>
      </c>
      <c r="N5" s="91"/>
      <c r="O5" s="91"/>
      <c r="P5" s="91"/>
    </row>
    <row r="6" spans="1:16" ht="78.75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89"/>
      <c r="L6" s="88"/>
      <c r="M6" s="14" t="s">
        <v>16</v>
      </c>
      <c r="N6" s="14" t="s">
        <v>17</v>
      </c>
      <c r="O6" s="12" t="s">
        <v>18</v>
      </c>
      <c r="P6" s="12" t="s">
        <v>19</v>
      </c>
    </row>
    <row r="7" spans="1:16" ht="15.7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4">
        <v>13</v>
      </c>
      <c r="N7" s="14">
        <v>14</v>
      </c>
      <c r="O7" s="12">
        <v>15</v>
      </c>
      <c r="P7" s="12">
        <v>16</v>
      </c>
    </row>
    <row r="8" spans="1:16" ht="15.6" customHeight="1" x14ac:dyDescent="0.25">
      <c r="A8" s="94" t="s">
        <v>30</v>
      </c>
      <c r="B8" s="94"/>
      <c r="C8" s="94"/>
      <c r="D8" s="94"/>
      <c r="E8" s="94"/>
      <c r="F8" s="94"/>
      <c r="G8" s="94"/>
      <c r="H8" s="94"/>
      <c r="I8" s="94"/>
      <c r="J8" s="95"/>
      <c r="K8" s="90" t="s">
        <v>20</v>
      </c>
      <c r="L8" s="2" t="s">
        <v>19</v>
      </c>
      <c r="M8" s="15">
        <f>M13+M23</f>
        <v>92035.74</v>
      </c>
      <c r="N8" s="15">
        <f>N13+N23</f>
        <v>0</v>
      </c>
      <c r="O8" s="15">
        <f>O13+O23</f>
        <v>0</v>
      </c>
      <c r="P8" s="3">
        <f>O8+N8+M8</f>
        <v>92035.74</v>
      </c>
    </row>
    <row r="9" spans="1:16" ht="15.6" customHeight="1" x14ac:dyDescent="0.25">
      <c r="A9" s="86"/>
      <c r="B9" s="86"/>
      <c r="C9" s="86"/>
      <c r="D9" s="86"/>
      <c r="E9" s="86"/>
      <c r="F9" s="86"/>
      <c r="G9" s="86"/>
      <c r="H9" s="86"/>
      <c r="I9" s="86"/>
      <c r="J9" s="96"/>
      <c r="K9" s="90"/>
      <c r="L9" s="4" t="s">
        <v>21</v>
      </c>
      <c r="M9" s="15">
        <f t="shared" ref="M9:O12" si="0">M14+M24</f>
        <v>40518.65</v>
      </c>
      <c r="N9" s="15">
        <f t="shared" si="0"/>
        <v>0</v>
      </c>
      <c r="O9" s="15">
        <f t="shared" si="0"/>
        <v>0</v>
      </c>
      <c r="P9" s="3">
        <f>O9+N9+M9</f>
        <v>40518.65</v>
      </c>
    </row>
    <row r="10" spans="1:16" ht="15.6" customHeight="1" x14ac:dyDescent="0.25">
      <c r="A10" s="86"/>
      <c r="B10" s="86"/>
      <c r="C10" s="86"/>
      <c r="D10" s="86"/>
      <c r="E10" s="86"/>
      <c r="F10" s="86"/>
      <c r="G10" s="86"/>
      <c r="H10" s="86"/>
      <c r="I10" s="86"/>
      <c r="J10" s="96"/>
      <c r="K10" s="90"/>
      <c r="L10" s="4" t="s">
        <v>22</v>
      </c>
      <c r="M10" s="15">
        <f t="shared" si="0"/>
        <v>51517.09</v>
      </c>
      <c r="N10" s="15">
        <f t="shared" si="0"/>
        <v>0</v>
      </c>
      <c r="O10" s="15">
        <f t="shared" si="0"/>
        <v>0</v>
      </c>
      <c r="P10" s="3">
        <f>O10+N10+M10</f>
        <v>51517.09</v>
      </c>
    </row>
    <row r="11" spans="1:16" ht="15.6" customHeight="1" x14ac:dyDescent="0.25">
      <c r="A11" s="86"/>
      <c r="B11" s="86"/>
      <c r="C11" s="86"/>
      <c r="D11" s="86"/>
      <c r="E11" s="86"/>
      <c r="F11" s="86"/>
      <c r="G11" s="86"/>
      <c r="H11" s="86"/>
      <c r="I11" s="86"/>
      <c r="J11" s="96"/>
      <c r="K11" s="90"/>
      <c r="L11" s="4" t="s">
        <v>23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3">
        <f>O11+N11+M11</f>
        <v>0</v>
      </c>
    </row>
    <row r="12" spans="1:16" ht="15.6" customHeight="1" x14ac:dyDescent="0.25">
      <c r="A12" s="97"/>
      <c r="B12" s="97"/>
      <c r="C12" s="97"/>
      <c r="D12" s="97"/>
      <c r="E12" s="97"/>
      <c r="F12" s="97"/>
      <c r="G12" s="97"/>
      <c r="H12" s="97"/>
      <c r="I12" s="97"/>
      <c r="J12" s="98"/>
      <c r="K12" s="90"/>
      <c r="L12" s="4" t="s">
        <v>24</v>
      </c>
      <c r="M12" s="15">
        <f t="shared" si="0"/>
        <v>0</v>
      </c>
      <c r="N12" s="15">
        <f t="shared" si="0"/>
        <v>0</v>
      </c>
      <c r="O12" s="15">
        <f t="shared" si="0"/>
        <v>0</v>
      </c>
      <c r="P12" s="3">
        <f>O12+N12+M12</f>
        <v>0</v>
      </c>
    </row>
    <row r="13" spans="1:16" ht="78" customHeight="1" x14ac:dyDescent="0.25">
      <c r="A13" s="57" t="s">
        <v>31</v>
      </c>
      <c r="B13" s="58"/>
      <c r="C13" s="58"/>
      <c r="D13" s="58"/>
      <c r="E13" s="58"/>
      <c r="F13" s="58"/>
      <c r="G13" s="58"/>
      <c r="H13" s="58"/>
      <c r="I13" s="58"/>
      <c r="J13" s="59"/>
      <c r="K13" s="90" t="s">
        <v>0</v>
      </c>
      <c r="L13" s="2" t="s">
        <v>19</v>
      </c>
      <c r="M13" s="15">
        <f>M14+M15+M16+M17</f>
        <v>18298.47</v>
      </c>
      <c r="N13" s="15">
        <f>N14+N15+N16+N17</f>
        <v>0</v>
      </c>
      <c r="O13" s="15">
        <f>O14+O15+O16+O17</f>
        <v>0</v>
      </c>
      <c r="P13" s="15">
        <f>P14+P15+P16+P17</f>
        <v>18298.47</v>
      </c>
    </row>
    <row r="14" spans="1:16" ht="15.75" x14ac:dyDescent="0.25">
      <c r="A14" s="60"/>
      <c r="B14" s="61"/>
      <c r="C14" s="61"/>
      <c r="D14" s="61"/>
      <c r="E14" s="61"/>
      <c r="F14" s="61"/>
      <c r="G14" s="61"/>
      <c r="H14" s="61"/>
      <c r="I14" s="61"/>
      <c r="J14" s="62"/>
      <c r="K14" s="90"/>
      <c r="L14" s="4" t="s">
        <v>21</v>
      </c>
      <c r="M14" s="15">
        <f t="shared" ref="M14:P17" si="1">M19</f>
        <v>18298.47</v>
      </c>
      <c r="N14" s="15">
        <f t="shared" si="1"/>
        <v>0</v>
      </c>
      <c r="O14" s="3">
        <f t="shared" si="1"/>
        <v>0</v>
      </c>
      <c r="P14" s="3">
        <f t="shared" si="1"/>
        <v>18298.47</v>
      </c>
    </row>
    <row r="15" spans="1:16" ht="15.75" x14ac:dyDescent="0.25">
      <c r="A15" s="60"/>
      <c r="B15" s="61"/>
      <c r="C15" s="61"/>
      <c r="D15" s="61"/>
      <c r="E15" s="61"/>
      <c r="F15" s="61"/>
      <c r="G15" s="61"/>
      <c r="H15" s="61"/>
      <c r="I15" s="61"/>
      <c r="J15" s="62"/>
      <c r="K15" s="90"/>
      <c r="L15" s="4" t="s">
        <v>22</v>
      </c>
      <c r="M15" s="15">
        <f t="shared" si="1"/>
        <v>0</v>
      </c>
      <c r="N15" s="15">
        <f t="shared" si="1"/>
        <v>0</v>
      </c>
      <c r="O15" s="3">
        <f t="shared" si="1"/>
        <v>0</v>
      </c>
      <c r="P15" s="3">
        <f t="shared" si="1"/>
        <v>0</v>
      </c>
    </row>
    <row r="16" spans="1:16" ht="15.75" x14ac:dyDescent="0.25">
      <c r="A16" s="60"/>
      <c r="B16" s="61"/>
      <c r="C16" s="61"/>
      <c r="D16" s="61"/>
      <c r="E16" s="61"/>
      <c r="F16" s="61"/>
      <c r="G16" s="61"/>
      <c r="H16" s="61"/>
      <c r="I16" s="61"/>
      <c r="J16" s="62"/>
      <c r="K16" s="90"/>
      <c r="L16" s="4" t="s">
        <v>23</v>
      </c>
      <c r="M16" s="15">
        <f t="shared" si="1"/>
        <v>0</v>
      </c>
      <c r="N16" s="15">
        <f t="shared" si="1"/>
        <v>0</v>
      </c>
      <c r="O16" s="3">
        <f t="shared" si="1"/>
        <v>0</v>
      </c>
      <c r="P16" s="3">
        <f t="shared" si="1"/>
        <v>0</v>
      </c>
    </row>
    <row r="17" spans="1:16" ht="15.75" x14ac:dyDescent="0.25">
      <c r="A17" s="63"/>
      <c r="B17" s="64"/>
      <c r="C17" s="64"/>
      <c r="D17" s="64"/>
      <c r="E17" s="64"/>
      <c r="F17" s="64"/>
      <c r="G17" s="64"/>
      <c r="H17" s="64"/>
      <c r="I17" s="64"/>
      <c r="J17" s="65"/>
      <c r="K17" s="90"/>
      <c r="L17" s="4" t="s">
        <v>24</v>
      </c>
      <c r="M17" s="15">
        <f t="shared" si="1"/>
        <v>0</v>
      </c>
      <c r="N17" s="15">
        <f t="shared" si="1"/>
        <v>0</v>
      </c>
      <c r="O17" s="3">
        <f t="shared" si="1"/>
        <v>0</v>
      </c>
      <c r="P17" s="3">
        <f t="shared" si="1"/>
        <v>0</v>
      </c>
    </row>
    <row r="18" spans="1:16" ht="21.6" customHeight="1" x14ac:dyDescent="0.25">
      <c r="A18" s="78" t="s">
        <v>1</v>
      </c>
      <c r="B18" s="68"/>
      <c r="C18" s="68"/>
      <c r="D18" s="68"/>
      <c r="E18" s="68"/>
      <c r="F18" s="68"/>
      <c r="G18" s="68"/>
      <c r="H18" s="92"/>
      <c r="I18" s="92"/>
      <c r="J18" s="68"/>
      <c r="K18" s="93" t="s">
        <v>0</v>
      </c>
      <c r="L18" s="5" t="s">
        <v>19</v>
      </c>
      <c r="M18" s="14">
        <f>M19+M20+M21+M22</f>
        <v>18298.47</v>
      </c>
      <c r="N18" s="14">
        <f>N19+N20+N21+N22</f>
        <v>0</v>
      </c>
      <c r="O18" s="6">
        <f>O19+O20+O21+O22</f>
        <v>0</v>
      </c>
      <c r="P18" s="6">
        <f t="shared" ref="P18:P27" si="2">O18+N18+M18</f>
        <v>18298.47</v>
      </c>
    </row>
    <row r="19" spans="1:16" ht="15.75" x14ac:dyDescent="0.25">
      <c r="A19" s="79"/>
      <c r="B19" s="67"/>
      <c r="C19" s="67"/>
      <c r="D19" s="67"/>
      <c r="E19" s="67"/>
      <c r="F19" s="67"/>
      <c r="G19" s="67"/>
      <c r="H19" s="67"/>
      <c r="I19" s="67"/>
      <c r="J19" s="67"/>
      <c r="K19" s="93"/>
      <c r="L19" s="7" t="s">
        <v>21</v>
      </c>
      <c r="M19" s="14">
        <v>18298.47</v>
      </c>
      <c r="N19" s="14">
        <v>0</v>
      </c>
      <c r="O19" s="6">
        <v>0</v>
      </c>
      <c r="P19" s="6">
        <f t="shared" si="2"/>
        <v>18298.47</v>
      </c>
    </row>
    <row r="20" spans="1:16" ht="15.75" x14ac:dyDescent="0.25">
      <c r="A20" s="79"/>
      <c r="B20" s="67"/>
      <c r="C20" s="67"/>
      <c r="D20" s="67"/>
      <c r="E20" s="67"/>
      <c r="F20" s="67"/>
      <c r="G20" s="67"/>
      <c r="H20" s="67"/>
      <c r="I20" s="67"/>
      <c r="J20" s="67"/>
      <c r="K20" s="93"/>
      <c r="L20" s="7" t="s">
        <v>22</v>
      </c>
      <c r="M20" s="14">
        <v>0</v>
      </c>
      <c r="N20" s="14">
        <v>0</v>
      </c>
      <c r="O20" s="6">
        <v>0</v>
      </c>
      <c r="P20" s="6">
        <f t="shared" si="2"/>
        <v>0</v>
      </c>
    </row>
    <row r="21" spans="1:16" ht="15.75" x14ac:dyDescent="0.25">
      <c r="A21" s="79"/>
      <c r="B21" s="67"/>
      <c r="C21" s="67"/>
      <c r="D21" s="67"/>
      <c r="E21" s="67"/>
      <c r="F21" s="67"/>
      <c r="G21" s="67"/>
      <c r="H21" s="67"/>
      <c r="I21" s="67"/>
      <c r="J21" s="67"/>
      <c r="K21" s="93"/>
      <c r="L21" s="7" t="s">
        <v>23</v>
      </c>
      <c r="M21" s="14">
        <v>0</v>
      </c>
      <c r="N21" s="14">
        <v>0</v>
      </c>
      <c r="O21" s="6">
        <v>0</v>
      </c>
      <c r="P21" s="6">
        <f t="shared" si="2"/>
        <v>0</v>
      </c>
    </row>
    <row r="22" spans="1:16" ht="15.75" x14ac:dyDescent="0.25">
      <c r="A22" s="80"/>
      <c r="B22" s="67"/>
      <c r="C22" s="67"/>
      <c r="D22" s="67"/>
      <c r="E22" s="67"/>
      <c r="F22" s="67"/>
      <c r="G22" s="67"/>
      <c r="H22" s="67"/>
      <c r="I22" s="67"/>
      <c r="J22" s="67"/>
      <c r="K22" s="93"/>
      <c r="L22" s="7" t="s">
        <v>24</v>
      </c>
      <c r="M22" s="14">
        <v>0</v>
      </c>
      <c r="N22" s="14">
        <v>0</v>
      </c>
      <c r="O22" s="6">
        <v>0</v>
      </c>
      <c r="P22" s="6">
        <f t="shared" si="2"/>
        <v>0</v>
      </c>
    </row>
    <row r="23" spans="1:16" ht="18" customHeight="1" x14ac:dyDescent="0.25">
      <c r="A23" s="69" t="s">
        <v>26</v>
      </c>
      <c r="B23" s="70"/>
      <c r="C23" s="70"/>
      <c r="D23" s="70"/>
      <c r="E23" s="70"/>
      <c r="F23" s="70"/>
      <c r="G23" s="70"/>
      <c r="H23" s="70"/>
      <c r="I23" s="70"/>
      <c r="J23" s="71"/>
      <c r="K23" s="93" t="s">
        <v>0</v>
      </c>
      <c r="L23" s="2" t="s">
        <v>19</v>
      </c>
      <c r="M23" s="15">
        <f>M28+M33+M38+M43+M48</f>
        <v>73737.27</v>
      </c>
      <c r="N23" s="15">
        <f>N28+N33+N38+N43+N48</f>
        <v>0</v>
      </c>
      <c r="O23" s="15">
        <f>O28+O33+O38+O43+O48</f>
        <v>0</v>
      </c>
      <c r="P23" s="3">
        <f t="shared" si="2"/>
        <v>73737.27</v>
      </c>
    </row>
    <row r="24" spans="1:16" ht="15.75" x14ac:dyDescent="0.25">
      <c r="A24" s="72"/>
      <c r="B24" s="73"/>
      <c r="C24" s="73"/>
      <c r="D24" s="73"/>
      <c r="E24" s="73"/>
      <c r="F24" s="73"/>
      <c r="G24" s="73"/>
      <c r="H24" s="73"/>
      <c r="I24" s="73"/>
      <c r="J24" s="74"/>
      <c r="K24" s="93"/>
      <c r="L24" s="4" t="s">
        <v>21</v>
      </c>
      <c r="M24" s="15">
        <f t="shared" ref="M24:O27" si="3">M29+M34+M39+M44+M49</f>
        <v>22220.18</v>
      </c>
      <c r="N24" s="15">
        <f t="shared" si="3"/>
        <v>0</v>
      </c>
      <c r="O24" s="15">
        <f t="shared" si="3"/>
        <v>0</v>
      </c>
      <c r="P24" s="3">
        <f t="shared" si="2"/>
        <v>22220.18</v>
      </c>
    </row>
    <row r="25" spans="1:16" ht="15.75" x14ac:dyDescent="0.25">
      <c r="A25" s="72"/>
      <c r="B25" s="73"/>
      <c r="C25" s="73"/>
      <c r="D25" s="73"/>
      <c r="E25" s="73"/>
      <c r="F25" s="73"/>
      <c r="G25" s="73"/>
      <c r="H25" s="73"/>
      <c r="I25" s="73"/>
      <c r="J25" s="74"/>
      <c r="K25" s="93"/>
      <c r="L25" s="4" t="s">
        <v>22</v>
      </c>
      <c r="M25" s="15">
        <f t="shared" si="3"/>
        <v>51517.09</v>
      </c>
      <c r="N25" s="15">
        <f t="shared" si="3"/>
        <v>0</v>
      </c>
      <c r="O25" s="15">
        <f t="shared" si="3"/>
        <v>0</v>
      </c>
      <c r="P25" s="3">
        <f t="shared" si="2"/>
        <v>51517.09</v>
      </c>
    </row>
    <row r="26" spans="1:16" ht="15.75" x14ac:dyDescent="0.25">
      <c r="A26" s="72"/>
      <c r="B26" s="73"/>
      <c r="C26" s="73"/>
      <c r="D26" s="73"/>
      <c r="E26" s="73"/>
      <c r="F26" s="73"/>
      <c r="G26" s="73"/>
      <c r="H26" s="73"/>
      <c r="I26" s="73"/>
      <c r="J26" s="74"/>
      <c r="K26" s="93"/>
      <c r="L26" s="4" t="s">
        <v>23</v>
      </c>
      <c r="M26" s="15">
        <f t="shared" si="3"/>
        <v>0</v>
      </c>
      <c r="N26" s="15">
        <f t="shared" si="3"/>
        <v>0</v>
      </c>
      <c r="O26" s="15">
        <f t="shared" si="3"/>
        <v>0</v>
      </c>
      <c r="P26" s="3">
        <f t="shared" si="2"/>
        <v>0</v>
      </c>
    </row>
    <row r="27" spans="1:16" ht="15.75" x14ac:dyDescent="0.25">
      <c r="A27" s="75"/>
      <c r="B27" s="76"/>
      <c r="C27" s="76"/>
      <c r="D27" s="76"/>
      <c r="E27" s="76"/>
      <c r="F27" s="76"/>
      <c r="G27" s="76"/>
      <c r="H27" s="76"/>
      <c r="I27" s="76"/>
      <c r="J27" s="77"/>
      <c r="K27" s="93"/>
      <c r="L27" s="4" t="s">
        <v>24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3">
        <f t="shared" si="2"/>
        <v>0</v>
      </c>
    </row>
    <row r="28" spans="1:16" ht="18" customHeight="1" x14ac:dyDescent="0.25">
      <c r="A28" s="100" t="s">
        <v>2</v>
      </c>
      <c r="B28" s="66"/>
      <c r="C28" s="66"/>
      <c r="D28" s="66"/>
      <c r="E28" s="66"/>
      <c r="F28" s="66"/>
      <c r="G28" s="66"/>
      <c r="H28" s="66"/>
      <c r="I28" s="104"/>
      <c r="J28" s="66"/>
      <c r="K28" s="93" t="s">
        <v>0</v>
      </c>
      <c r="L28" s="5" t="s">
        <v>19</v>
      </c>
      <c r="M28" s="14">
        <f>M29+M30+M31+M32</f>
        <v>18654.3</v>
      </c>
      <c r="N28" s="14">
        <f>N29+N30+N31+N32</f>
        <v>0</v>
      </c>
      <c r="O28" s="6">
        <v>0</v>
      </c>
      <c r="P28" s="6">
        <v>0</v>
      </c>
    </row>
    <row r="29" spans="1:16" ht="15.75" x14ac:dyDescent="0.25">
      <c r="A29" s="101"/>
      <c r="B29" s="67"/>
      <c r="C29" s="67"/>
      <c r="D29" s="67"/>
      <c r="E29" s="67"/>
      <c r="F29" s="67"/>
      <c r="G29" s="67"/>
      <c r="H29" s="67"/>
      <c r="I29" s="67"/>
      <c r="J29" s="67"/>
      <c r="K29" s="93"/>
      <c r="L29" s="7" t="s">
        <v>21</v>
      </c>
      <c r="M29" s="14">
        <v>14744.92</v>
      </c>
      <c r="N29" s="14">
        <v>0</v>
      </c>
      <c r="O29" s="6">
        <v>0</v>
      </c>
      <c r="P29" s="6">
        <v>0</v>
      </c>
    </row>
    <row r="30" spans="1:16" ht="15.75" x14ac:dyDescent="0.25">
      <c r="A30" s="101"/>
      <c r="B30" s="67"/>
      <c r="C30" s="67"/>
      <c r="D30" s="67"/>
      <c r="E30" s="67"/>
      <c r="F30" s="67"/>
      <c r="G30" s="67"/>
      <c r="H30" s="67"/>
      <c r="I30" s="67"/>
      <c r="J30" s="67"/>
      <c r="K30" s="93"/>
      <c r="L30" s="7" t="s">
        <v>22</v>
      </c>
      <c r="M30" s="14">
        <v>3909.38</v>
      </c>
      <c r="N30" s="14">
        <v>0</v>
      </c>
      <c r="O30" s="6">
        <v>0</v>
      </c>
      <c r="P30" s="6">
        <v>0</v>
      </c>
    </row>
    <row r="31" spans="1:16" ht="15.75" x14ac:dyDescent="0.25">
      <c r="A31" s="101"/>
      <c r="B31" s="67"/>
      <c r="C31" s="67"/>
      <c r="D31" s="67"/>
      <c r="E31" s="67"/>
      <c r="F31" s="67"/>
      <c r="G31" s="67"/>
      <c r="H31" s="67"/>
      <c r="I31" s="67"/>
      <c r="J31" s="67"/>
      <c r="K31" s="93"/>
      <c r="L31" s="7" t="s">
        <v>23</v>
      </c>
      <c r="M31" s="14">
        <v>0</v>
      </c>
      <c r="N31" s="14">
        <v>0</v>
      </c>
      <c r="O31" s="6">
        <v>0</v>
      </c>
      <c r="P31" s="6">
        <v>0</v>
      </c>
    </row>
    <row r="32" spans="1:16" ht="15.75" x14ac:dyDescent="0.25">
      <c r="A32" s="102"/>
      <c r="B32" s="67"/>
      <c r="C32" s="67"/>
      <c r="D32" s="67"/>
      <c r="E32" s="67"/>
      <c r="F32" s="67"/>
      <c r="G32" s="67"/>
      <c r="H32" s="67"/>
      <c r="I32" s="67"/>
      <c r="J32" s="67"/>
      <c r="K32" s="93"/>
      <c r="L32" s="7" t="s">
        <v>24</v>
      </c>
      <c r="M32" s="14">
        <v>0</v>
      </c>
      <c r="N32" s="14">
        <v>0</v>
      </c>
      <c r="O32" s="6">
        <v>0</v>
      </c>
      <c r="P32" s="6">
        <v>0</v>
      </c>
    </row>
    <row r="33" spans="1:16" s="8" customFormat="1" ht="114" customHeight="1" x14ac:dyDescent="0.25">
      <c r="A33" s="54" t="s">
        <v>27</v>
      </c>
      <c r="B33" s="68"/>
      <c r="C33" s="68"/>
      <c r="D33" s="68"/>
      <c r="E33" s="68"/>
      <c r="F33" s="68"/>
      <c r="G33" s="68"/>
      <c r="H33" s="103"/>
      <c r="I33" s="49"/>
      <c r="J33" s="68"/>
      <c r="K33" s="103" t="s">
        <v>0</v>
      </c>
      <c r="L33" s="5" t="s">
        <v>19</v>
      </c>
      <c r="M33" s="16">
        <f>M34+M35+M36+M37</f>
        <v>42725.479999999996</v>
      </c>
      <c r="N33" s="16">
        <f>N34+N35+N36+N37</f>
        <v>0</v>
      </c>
      <c r="O33" s="9">
        <f>O34+O35+O36+O37</f>
        <v>0</v>
      </c>
      <c r="P33" s="9">
        <f>P34+P35+P36+P37</f>
        <v>0</v>
      </c>
    </row>
    <row r="34" spans="1:16" s="8" customFormat="1" ht="15.75" x14ac:dyDescent="0.25">
      <c r="A34" s="55"/>
      <c r="B34" s="99"/>
      <c r="C34" s="99"/>
      <c r="D34" s="99"/>
      <c r="E34" s="99"/>
      <c r="F34" s="99"/>
      <c r="G34" s="99"/>
      <c r="H34" s="107"/>
      <c r="I34" s="105"/>
      <c r="J34" s="99"/>
      <c r="K34" s="103"/>
      <c r="L34" s="7" t="s">
        <v>21</v>
      </c>
      <c r="M34" s="16">
        <v>6270.84</v>
      </c>
      <c r="N34" s="16">
        <v>0</v>
      </c>
      <c r="O34" s="9">
        <v>0</v>
      </c>
      <c r="P34" s="9">
        <v>0</v>
      </c>
    </row>
    <row r="35" spans="1:16" s="8" customFormat="1" ht="15.75" x14ac:dyDescent="0.25">
      <c r="A35" s="55"/>
      <c r="B35" s="99"/>
      <c r="C35" s="99"/>
      <c r="D35" s="99"/>
      <c r="E35" s="99"/>
      <c r="F35" s="99"/>
      <c r="G35" s="99"/>
      <c r="H35" s="107"/>
      <c r="I35" s="105"/>
      <c r="J35" s="99"/>
      <c r="K35" s="103"/>
      <c r="L35" s="7" t="s">
        <v>22</v>
      </c>
      <c r="M35" s="16">
        <v>36454.639999999999</v>
      </c>
      <c r="N35" s="16">
        <v>0</v>
      </c>
      <c r="O35" s="9">
        <v>0</v>
      </c>
      <c r="P35" s="9">
        <v>0</v>
      </c>
    </row>
    <row r="36" spans="1:16" s="8" customFormat="1" ht="15.75" x14ac:dyDescent="0.25">
      <c r="A36" s="55"/>
      <c r="B36" s="99"/>
      <c r="C36" s="99"/>
      <c r="D36" s="99"/>
      <c r="E36" s="99"/>
      <c r="F36" s="99"/>
      <c r="G36" s="99"/>
      <c r="H36" s="107"/>
      <c r="I36" s="105"/>
      <c r="J36" s="99"/>
      <c r="K36" s="103"/>
      <c r="L36" s="7" t="s">
        <v>23</v>
      </c>
      <c r="M36" s="16">
        <v>0</v>
      </c>
      <c r="N36" s="16">
        <v>0</v>
      </c>
      <c r="O36" s="9">
        <v>0</v>
      </c>
      <c r="P36" s="9">
        <v>0</v>
      </c>
    </row>
    <row r="37" spans="1:16" s="8" customFormat="1" ht="15.75" x14ac:dyDescent="0.25">
      <c r="A37" s="56"/>
      <c r="B37" s="99"/>
      <c r="C37" s="99"/>
      <c r="D37" s="99"/>
      <c r="E37" s="99"/>
      <c r="F37" s="99"/>
      <c r="G37" s="99"/>
      <c r="H37" s="107"/>
      <c r="I37" s="106"/>
      <c r="J37" s="99"/>
      <c r="K37" s="103"/>
      <c r="L37" s="7" t="s">
        <v>24</v>
      </c>
      <c r="M37" s="16">
        <v>0</v>
      </c>
      <c r="N37" s="16">
        <v>0</v>
      </c>
      <c r="O37" s="9">
        <v>0</v>
      </c>
      <c r="P37" s="9">
        <v>0</v>
      </c>
    </row>
    <row r="38" spans="1:16" s="8" customFormat="1" ht="64.900000000000006" customHeight="1" x14ac:dyDescent="0.25">
      <c r="A38" s="54" t="s">
        <v>28</v>
      </c>
      <c r="B38" s="49"/>
      <c r="C38" s="49"/>
      <c r="D38" s="49"/>
      <c r="E38" s="49"/>
      <c r="F38" s="49"/>
      <c r="G38" s="49"/>
      <c r="H38" s="49"/>
      <c r="I38" s="49"/>
      <c r="J38" s="49"/>
      <c r="K38" s="54" t="s">
        <v>0</v>
      </c>
      <c r="L38" s="5" t="s">
        <v>19</v>
      </c>
      <c r="M38" s="16">
        <f>M39+M40+M41+M42</f>
        <v>3755.82</v>
      </c>
      <c r="N38" s="16">
        <f>N39+N40+N41+N42</f>
        <v>0</v>
      </c>
      <c r="O38" s="9">
        <f>O39+O40+O41+O42</f>
        <v>0</v>
      </c>
      <c r="P38" s="9">
        <f>P39+P40+P41+P42</f>
        <v>0</v>
      </c>
    </row>
    <row r="39" spans="1:16" s="8" customFormat="1" ht="32.450000000000003" customHeight="1" x14ac:dyDescent="0.25">
      <c r="A39" s="55"/>
      <c r="B39" s="50"/>
      <c r="C39" s="50"/>
      <c r="D39" s="50"/>
      <c r="E39" s="50"/>
      <c r="F39" s="50"/>
      <c r="G39" s="50"/>
      <c r="H39" s="50"/>
      <c r="I39" s="50"/>
      <c r="J39" s="50"/>
      <c r="K39" s="55"/>
      <c r="L39" s="7" t="s">
        <v>21</v>
      </c>
      <c r="M39" s="16">
        <v>1004.42</v>
      </c>
      <c r="N39" s="16">
        <v>0</v>
      </c>
      <c r="O39" s="9">
        <v>0</v>
      </c>
      <c r="P39" s="9">
        <v>0</v>
      </c>
    </row>
    <row r="40" spans="1:16" s="8" customFormat="1" ht="15.75" x14ac:dyDescent="0.25">
      <c r="A40" s="55"/>
      <c r="B40" s="50"/>
      <c r="C40" s="50"/>
      <c r="D40" s="50"/>
      <c r="E40" s="50"/>
      <c r="F40" s="50"/>
      <c r="G40" s="50"/>
      <c r="H40" s="50"/>
      <c r="I40" s="50"/>
      <c r="J40" s="50"/>
      <c r="K40" s="55"/>
      <c r="L40" s="7" t="s">
        <v>22</v>
      </c>
      <c r="M40" s="16">
        <v>2751.4</v>
      </c>
      <c r="N40" s="16">
        <v>0</v>
      </c>
      <c r="O40" s="9">
        <v>0</v>
      </c>
      <c r="P40" s="9">
        <v>0</v>
      </c>
    </row>
    <row r="41" spans="1:16" s="8" customFormat="1" ht="15.75" x14ac:dyDescent="0.25">
      <c r="A41" s="55"/>
      <c r="B41" s="50"/>
      <c r="C41" s="50"/>
      <c r="D41" s="50"/>
      <c r="E41" s="50"/>
      <c r="F41" s="50"/>
      <c r="G41" s="50"/>
      <c r="H41" s="50"/>
      <c r="I41" s="50"/>
      <c r="J41" s="50"/>
      <c r="K41" s="55"/>
      <c r="L41" s="7" t="s">
        <v>23</v>
      </c>
      <c r="M41" s="16">
        <v>0</v>
      </c>
      <c r="N41" s="16">
        <v>0</v>
      </c>
      <c r="O41" s="9">
        <v>0</v>
      </c>
      <c r="P41" s="9">
        <v>0</v>
      </c>
    </row>
    <row r="42" spans="1:16" s="8" customFormat="1" ht="34.9" customHeight="1" x14ac:dyDescent="0.25">
      <c r="A42" s="56"/>
      <c r="B42" s="51"/>
      <c r="C42" s="51"/>
      <c r="D42" s="51"/>
      <c r="E42" s="51"/>
      <c r="F42" s="51"/>
      <c r="G42" s="51"/>
      <c r="H42" s="51"/>
      <c r="I42" s="51"/>
      <c r="J42" s="51"/>
      <c r="K42" s="56"/>
      <c r="L42" s="7" t="s">
        <v>24</v>
      </c>
      <c r="M42" s="16">
        <v>0</v>
      </c>
      <c r="N42" s="16">
        <v>0</v>
      </c>
      <c r="O42" s="9">
        <v>0</v>
      </c>
      <c r="P42" s="9">
        <v>0</v>
      </c>
    </row>
    <row r="43" spans="1:16" s="8" customFormat="1" ht="33.6" customHeight="1" x14ac:dyDescent="0.25">
      <c r="A43" s="54" t="s">
        <v>32</v>
      </c>
      <c r="B43" s="49"/>
      <c r="C43" s="49"/>
      <c r="D43" s="49"/>
      <c r="E43" s="49"/>
      <c r="F43" s="49"/>
      <c r="G43" s="49"/>
      <c r="H43" s="49"/>
      <c r="I43" s="49"/>
      <c r="J43" s="49"/>
      <c r="K43" s="54" t="s">
        <v>0</v>
      </c>
      <c r="L43" s="5" t="s">
        <v>19</v>
      </c>
      <c r="M43" s="16">
        <f>M44+M45+M46+M47</f>
        <v>200</v>
      </c>
      <c r="N43" s="16">
        <f>N44+N45+N46+N47</f>
        <v>0</v>
      </c>
      <c r="O43" s="9">
        <f>O44+O45+O46+O47</f>
        <v>0</v>
      </c>
      <c r="P43" s="9">
        <f t="shared" ref="P43:P52" si="4">O43+N43+M43</f>
        <v>200</v>
      </c>
    </row>
    <row r="44" spans="1:16" s="8" customFormat="1" ht="18" customHeight="1" x14ac:dyDescent="0.25">
      <c r="A44" s="55"/>
      <c r="B44" s="50"/>
      <c r="C44" s="50"/>
      <c r="D44" s="50"/>
      <c r="E44" s="50"/>
      <c r="F44" s="50"/>
      <c r="G44" s="50"/>
      <c r="H44" s="50"/>
      <c r="I44" s="50"/>
      <c r="J44" s="50"/>
      <c r="K44" s="55"/>
      <c r="L44" s="7" t="s">
        <v>21</v>
      </c>
      <c r="M44" s="16">
        <v>200</v>
      </c>
      <c r="N44" s="16">
        <v>0</v>
      </c>
      <c r="O44" s="9">
        <v>0</v>
      </c>
      <c r="P44" s="9">
        <f t="shared" si="4"/>
        <v>200</v>
      </c>
    </row>
    <row r="45" spans="1:16" s="8" customFormat="1" ht="15.75" x14ac:dyDescent="0.25">
      <c r="A45" s="55"/>
      <c r="B45" s="50"/>
      <c r="C45" s="50"/>
      <c r="D45" s="50"/>
      <c r="E45" s="50"/>
      <c r="F45" s="50"/>
      <c r="G45" s="50"/>
      <c r="H45" s="50"/>
      <c r="I45" s="50"/>
      <c r="J45" s="50"/>
      <c r="K45" s="55"/>
      <c r="L45" s="7" t="s">
        <v>22</v>
      </c>
      <c r="M45" s="16">
        <v>0</v>
      </c>
      <c r="N45" s="16">
        <v>0</v>
      </c>
      <c r="O45" s="9">
        <v>0</v>
      </c>
      <c r="P45" s="9">
        <f t="shared" si="4"/>
        <v>0</v>
      </c>
    </row>
    <row r="46" spans="1:16" s="8" customFormat="1" ht="15.75" x14ac:dyDescent="0.25">
      <c r="A46" s="55"/>
      <c r="B46" s="50"/>
      <c r="C46" s="50"/>
      <c r="D46" s="50"/>
      <c r="E46" s="50"/>
      <c r="F46" s="50"/>
      <c r="G46" s="50"/>
      <c r="H46" s="50"/>
      <c r="I46" s="50"/>
      <c r="J46" s="50"/>
      <c r="K46" s="55"/>
      <c r="L46" s="7" t="s">
        <v>23</v>
      </c>
      <c r="M46" s="16">
        <v>0</v>
      </c>
      <c r="N46" s="16">
        <v>0</v>
      </c>
      <c r="O46" s="9">
        <v>0</v>
      </c>
      <c r="P46" s="9">
        <f t="shared" si="4"/>
        <v>0</v>
      </c>
    </row>
    <row r="47" spans="1:16" s="8" customFormat="1" ht="16.899999999999999" customHeight="1" x14ac:dyDescent="0.25">
      <c r="A47" s="56"/>
      <c r="B47" s="51"/>
      <c r="C47" s="51"/>
      <c r="D47" s="51"/>
      <c r="E47" s="51"/>
      <c r="F47" s="51"/>
      <c r="G47" s="51"/>
      <c r="H47" s="51"/>
      <c r="I47" s="51"/>
      <c r="J47" s="51"/>
      <c r="K47" s="56"/>
      <c r="L47" s="7" t="s">
        <v>24</v>
      </c>
      <c r="M47" s="16">
        <v>0</v>
      </c>
      <c r="N47" s="16">
        <v>0</v>
      </c>
      <c r="O47" s="9">
        <v>0</v>
      </c>
      <c r="P47" s="9">
        <f t="shared" si="4"/>
        <v>0</v>
      </c>
    </row>
    <row r="48" spans="1:16" s="8" customFormat="1" ht="21.6" customHeight="1" x14ac:dyDescent="0.25">
      <c r="A48" s="78" t="s">
        <v>33</v>
      </c>
      <c r="B48" s="49"/>
      <c r="C48" s="49"/>
      <c r="D48" s="49"/>
      <c r="E48" s="49"/>
      <c r="F48" s="49"/>
      <c r="G48" s="49"/>
      <c r="H48" s="49"/>
      <c r="I48" s="49"/>
      <c r="J48" s="49"/>
      <c r="K48" s="54" t="s">
        <v>0</v>
      </c>
      <c r="L48" s="5" t="s">
        <v>19</v>
      </c>
      <c r="M48" s="16">
        <f>M49+M50+M51+M52</f>
        <v>8401.67</v>
      </c>
      <c r="N48" s="16">
        <f>N49+N50+N51+N52</f>
        <v>0</v>
      </c>
      <c r="O48" s="16">
        <f>O49+O50+O51+O52</f>
        <v>0</v>
      </c>
      <c r="P48" s="9">
        <f t="shared" si="4"/>
        <v>8401.67</v>
      </c>
    </row>
    <row r="49" spans="1:16" s="8" customFormat="1" ht="18" customHeight="1" x14ac:dyDescent="0.25">
      <c r="A49" s="79"/>
      <c r="B49" s="50"/>
      <c r="C49" s="50"/>
      <c r="D49" s="50"/>
      <c r="E49" s="50"/>
      <c r="F49" s="50"/>
      <c r="G49" s="50"/>
      <c r="H49" s="50"/>
      <c r="I49" s="50"/>
      <c r="J49" s="50"/>
      <c r="K49" s="55"/>
      <c r="L49" s="7" t="s">
        <v>21</v>
      </c>
      <c r="M49" s="16">
        <v>0</v>
      </c>
      <c r="N49" s="16">
        <v>0</v>
      </c>
      <c r="O49" s="9">
        <v>0</v>
      </c>
      <c r="P49" s="9">
        <f t="shared" si="4"/>
        <v>0</v>
      </c>
    </row>
    <row r="50" spans="1:16" s="8" customFormat="1" ht="15.75" x14ac:dyDescent="0.25">
      <c r="A50" s="79"/>
      <c r="B50" s="50"/>
      <c r="C50" s="50"/>
      <c r="D50" s="50"/>
      <c r="E50" s="50"/>
      <c r="F50" s="50"/>
      <c r="G50" s="50"/>
      <c r="H50" s="50"/>
      <c r="I50" s="50"/>
      <c r="J50" s="50"/>
      <c r="K50" s="55"/>
      <c r="L50" s="7" t="s">
        <v>22</v>
      </c>
      <c r="M50" s="16">
        <v>8401.67</v>
      </c>
      <c r="N50" s="16">
        <v>0</v>
      </c>
      <c r="O50" s="9">
        <v>0</v>
      </c>
      <c r="P50" s="9">
        <f t="shared" si="4"/>
        <v>8401.67</v>
      </c>
    </row>
    <row r="51" spans="1:16" s="8" customFormat="1" ht="15.75" x14ac:dyDescent="0.25">
      <c r="A51" s="79"/>
      <c r="B51" s="50"/>
      <c r="C51" s="50"/>
      <c r="D51" s="50"/>
      <c r="E51" s="50"/>
      <c r="F51" s="50"/>
      <c r="G51" s="50"/>
      <c r="H51" s="50"/>
      <c r="I51" s="50"/>
      <c r="J51" s="50"/>
      <c r="K51" s="55"/>
      <c r="L51" s="7" t="s">
        <v>23</v>
      </c>
      <c r="M51" s="16">
        <v>0</v>
      </c>
      <c r="N51" s="16">
        <v>0</v>
      </c>
      <c r="O51" s="9">
        <v>0</v>
      </c>
      <c r="P51" s="9">
        <f t="shared" si="4"/>
        <v>0</v>
      </c>
    </row>
    <row r="52" spans="1:16" s="8" customFormat="1" ht="16.899999999999999" customHeight="1" x14ac:dyDescent="0.25">
      <c r="A52" s="80"/>
      <c r="B52" s="51"/>
      <c r="C52" s="51"/>
      <c r="D52" s="51"/>
      <c r="E52" s="51"/>
      <c r="F52" s="51"/>
      <c r="G52" s="51"/>
      <c r="H52" s="51"/>
      <c r="I52" s="51"/>
      <c r="J52" s="51"/>
      <c r="K52" s="56"/>
      <c r="L52" s="7" t="s">
        <v>24</v>
      </c>
      <c r="M52" s="16">
        <v>0</v>
      </c>
      <c r="N52" s="16">
        <v>0</v>
      </c>
      <c r="O52" s="9">
        <v>0</v>
      </c>
      <c r="P52" s="9">
        <f t="shared" si="4"/>
        <v>0</v>
      </c>
    </row>
  </sheetData>
  <mergeCells count="88">
    <mergeCell ref="H48:H52"/>
    <mergeCell ref="F33:F37"/>
    <mergeCell ref="G33:G37"/>
    <mergeCell ref="H33:H37"/>
    <mergeCell ref="F38:F42"/>
    <mergeCell ref="F48:F52"/>
    <mergeCell ref="G38:G42"/>
    <mergeCell ref="H38:H42"/>
    <mergeCell ref="J38:J42"/>
    <mergeCell ref="K38:K42"/>
    <mergeCell ref="J33:J37"/>
    <mergeCell ref="K33:K37"/>
    <mergeCell ref="I28:I32"/>
    <mergeCell ref="I33:I37"/>
    <mergeCell ref="K28:K32"/>
    <mergeCell ref="I38:I42"/>
    <mergeCell ref="K23:K27"/>
    <mergeCell ref="A33:A37"/>
    <mergeCell ref="B33:B37"/>
    <mergeCell ref="C33:C37"/>
    <mergeCell ref="D33:D37"/>
    <mergeCell ref="E33:E37"/>
    <mergeCell ref="A28:A32"/>
    <mergeCell ref="B28:B32"/>
    <mergeCell ref="C28:C32"/>
    <mergeCell ref="J28:J32"/>
    <mergeCell ref="H28:H32"/>
    <mergeCell ref="G28:G32"/>
    <mergeCell ref="K8:K12"/>
    <mergeCell ref="M5:P5"/>
    <mergeCell ref="K13:K17"/>
    <mergeCell ref="A18:A22"/>
    <mergeCell ref="B18:B22"/>
    <mergeCell ref="C18:C22"/>
    <mergeCell ref="D18:D22"/>
    <mergeCell ref="E18:E22"/>
    <mergeCell ref="H18:H22"/>
    <mergeCell ref="I18:I22"/>
    <mergeCell ref="J18:J22"/>
    <mergeCell ref="K18:K22"/>
    <mergeCell ref="A8:J12"/>
    <mergeCell ref="F18:F22"/>
    <mergeCell ref="L1:P1"/>
    <mergeCell ref="A3:P3"/>
    <mergeCell ref="A5:A6"/>
    <mergeCell ref="B5:B6"/>
    <mergeCell ref="C5:C6"/>
    <mergeCell ref="D5:D6"/>
    <mergeCell ref="E5:E6"/>
    <mergeCell ref="F5:F6"/>
    <mergeCell ref="G5:G6"/>
    <mergeCell ref="H5:H6"/>
    <mergeCell ref="A2:P2"/>
    <mergeCell ref="L5:L6"/>
    <mergeCell ref="K5:K6"/>
    <mergeCell ref="J5:J6"/>
    <mergeCell ref="A48:A52"/>
    <mergeCell ref="B48:B52"/>
    <mergeCell ref="C48:C52"/>
    <mergeCell ref="K48:K52"/>
    <mergeCell ref="A43:A47"/>
    <mergeCell ref="B43:B47"/>
    <mergeCell ref="C43:C47"/>
    <mergeCell ref="D43:D47"/>
    <mergeCell ref="J48:J52"/>
    <mergeCell ref="F43:F47"/>
    <mergeCell ref="G43:G47"/>
    <mergeCell ref="H43:H47"/>
    <mergeCell ref="D48:D52"/>
    <mergeCell ref="J43:J47"/>
    <mergeCell ref="E43:E47"/>
    <mergeCell ref="G48:G52"/>
    <mergeCell ref="E48:E52"/>
    <mergeCell ref="I48:I52"/>
    <mergeCell ref="I43:I47"/>
    <mergeCell ref="I5:I6"/>
    <mergeCell ref="K43:K47"/>
    <mergeCell ref="A13:J17"/>
    <mergeCell ref="D28:D32"/>
    <mergeCell ref="E28:E32"/>
    <mergeCell ref="F28:F32"/>
    <mergeCell ref="G18:G22"/>
    <mergeCell ref="A23:J27"/>
    <mergeCell ref="A38:A42"/>
    <mergeCell ref="B38:B42"/>
    <mergeCell ref="C38:C42"/>
    <mergeCell ref="D38:D42"/>
    <mergeCell ref="E38:E42"/>
  </mergeCells>
  <phoneticPr fontId="0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распрделение</vt:lpstr>
      <vt:lpstr>Доступное жилье</vt:lpstr>
      <vt:lpstr>'Доступное жилье'!Область_печати</vt:lpstr>
      <vt:lpstr>распрделение!Область_печати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msadovskaya</dc:creator>
  <cp:lastModifiedBy>Маричева Н.А.</cp:lastModifiedBy>
  <cp:lastPrinted>2017-10-24T12:17:21Z</cp:lastPrinted>
  <dcterms:created xsi:type="dcterms:W3CDTF">2015-02-18T13:13:14Z</dcterms:created>
  <dcterms:modified xsi:type="dcterms:W3CDTF">2017-10-25T03:05:23Z</dcterms:modified>
</cp:coreProperties>
</file>