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7\Отдел анализа и исполнения МБТ\1. Бюджет на 2017 год\2. Уточнение 2017\НОЯБРЬ_15.11.2017\1 Материалы\"/>
    </mc:Choice>
  </mc:AlternateContent>
  <bookViews>
    <workbookView xWindow="0" yWindow="0" windowWidth="28800" windowHeight="11745"/>
  </bookViews>
  <sheets>
    <sheet name="2017" sheetId="6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'2017'!$A$7:$Z$42</definedName>
    <definedName name="Choice">[1]Вспомогательный!$A$18:$B$18</definedName>
    <definedName name="Data1" localSheetId="0">#REF!</definedName>
    <definedName name="Data1">#REF!</definedName>
    <definedName name="Data2" localSheetId="0">#REF!</definedName>
    <definedName name="Data2">#REF!</definedName>
    <definedName name="Data3" localSheetId="0">#REF!</definedName>
    <definedName name="Data3">#REF!</definedName>
    <definedName name="Economy1" localSheetId="0">#REF!</definedName>
    <definedName name="Economy1">#REF!</definedName>
    <definedName name="Economy2" localSheetId="0">#REF!</definedName>
    <definedName name="Economy2">#REF!</definedName>
    <definedName name="index">[2]Вспомогательный!$A$2:$A$3</definedName>
    <definedName name="Subsidy">[2]Вспомогательный!$J$33:$J$34</definedName>
    <definedName name="taxes" localSheetId="0">[2]Вспомогательный!#REF!</definedName>
    <definedName name="taxes">[2]Вспомогательный!#REF!</definedName>
    <definedName name="_xlnm.Print_Area" localSheetId="0">'2017'!$A$1:$X$56</definedName>
  </definedNames>
  <calcPr calcId="162913"/>
</workbook>
</file>

<file path=xl/calcChain.xml><?xml version="1.0" encoding="utf-8"?>
<calcChain xmlns="http://schemas.openxmlformats.org/spreadsheetml/2006/main">
  <c r="X40" i="61" l="1"/>
  <c r="O40" i="61"/>
  <c r="K40" i="61"/>
  <c r="G40" i="61"/>
  <c r="D40" i="61"/>
  <c r="Q40" i="61"/>
  <c r="I40" i="61"/>
  <c r="E40" i="61" l="1"/>
  <c r="J40" i="61"/>
  <c r="N40" i="61"/>
  <c r="R40" i="61"/>
  <c r="T40" i="61"/>
  <c r="M40" i="61"/>
  <c r="H40" i="61"/>
  <c r="L40" i="61"/>
  <c r="P40" i="61"/>
  <c r="S40" i="61" l="1"/>
  <c r="S41" i="61" s="1"/>
  <c r="U40" i="61" l="1"/>
  <c r="U41" i="61" l="1"/>
  <c r="Z21" i="61"/>
  <c r="Z30" i="61"/>
  <c r="Z36" i="61"/>
  <c r="Z13" i="61"/>
  <c r="Z14" i="61"/>
  <c r="Z11" i="61"/>
  <c r="Z20" i="61"/>
  <c r="Z25" i="61"/>
  <c r="Z10" i="61"/>
  <c r="Z38" i="61"/>
  <c r="Z32" i="61"/>
  <c r="Z23" i="61"/>
  <c r="Z33" i="61"/>
  <c r="Z35" i="61"/>
  <c r="Z26" i="61"/>
  <c r="Z34" i="61"/>
  <c r="Z24" i="61"/>
  <c r="Z9" i="61"/>
  <c r="Z37" i="61"/>
  <c r="Z39" i="61"/>
  <c r="Z15" i="61"/>
  <c r="Z12" i="61"/>
  <c r="Z29" i="61"/>
  <c r="Z31" i="61"/>
  <c r="Z16" i="61"/>
  <c r="Z19" i="61"/>
  <c r="Z22" i="61"/>
  <c r="Z27" i="61"/>
  <c r="Z28" i="61"/>
  <c r="Z17" i="61"/>
  <c r="Z18" i="61"/>
  <c r="V40" i="61" l="1"/>
  <c r="W40" i="61"/>
  <c r="Z8" i="61" l="1"/>
</calcChain>
</file>

<file path=xl/sharedStrings.xml><?xml version="1.0" encoding="utf-8"?>
<sst xmlns="http://schemas.openxmlformats.org/spreadsheetml/2006/main" count="74" uniqueCount="72">
  <si>
    <t>РК+СН</t>
  </si>
  <si>
    <t>ВСЕГО</t>
  </si>
  <si>
    <t>№ п/п</t>
  </si>
  <si>
    <t>х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</si>
  <si>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</si>
  <si>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</si>
  <si>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</si>
  <si>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</si>
  <si>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</si>
  <si>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</si>
  <si>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</si>
  <si>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</si>
  <si>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</si>
  <si>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</si>
  <si>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</si>
  <si>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</si>
  <si>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</si>
  <si>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</si>
  <si>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</si>
  <si>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</si>
  <si>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</si>
  <si>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</si>
  <si>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</si>
  <si>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</si>
  <si>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</si>
  <si>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</si>
  <si>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</si>
  <si>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</si>
  <si>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</si>
  <si>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</si>
  <si>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</si>
  <si>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</si>
  <si>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</si>
  <si>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</si>
  <si>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</si>
  <si>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</si>
  <si>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иные расходы</t>
  </si>
  <si>
    <t>тыс. рублей</t>
  </si>
  <si>
    <t>Министр финансов Иркутской области</t>
  </si>
  <si>
    <t>Н.В. Бояринова</t>
  </si>
  <si>
    <t>Наименование муниципальных районов</t>
  </si>
  <si>
    <t>в том числе:</t>
  </si>
  <si>
    <t>М.В. Загария</t>
  </si>
  <si>
    <t>М.В. Елизарова</t>
  </si>
  <si>
    <t>Е.Ц. Бадмаева, 25-63-44</t>
  </si>
  <si>
    <t>РАСЧЕТ РАСПРЕДЕЛЕНИЯ</t>
  </si>
  <si>
    <t>Доходы</t>
  </si>
  <si>
    <t>Расходы</t>
  </si>
  <si>
    <t>налоговые, неналоговые доходы (без акцизов на нефтепродукты)</t>
  </si>
  <si>
    <t>заработная плата с начислениями на нее основному персоналу учреждений культуры</t>
  </si>
  <si>
    <t>дотации на выравнивание поселений из ОБ в 2017 году</t>
  </si>
  <si>
    <t>И.Н. Байбурова</t>
  </si>
  <si>
    <t>выборы (план МО)</t>
  </si>
  <si>
    <t>по оценкам по состоянию на 1 сентября 2017 года</t>
  </si>
  <si>
    <t>субсидия за эффективность из ОБ в 2017 году</t>
  </si>
  <si>
    <t>Численнность населения на 01.01.2017</t>
  </si>
  <si>
    <t>7=8+9+10+11</t>
  </si>
  <si>
    <t>12=13+14+15+16+17</t>
  </si>
  <si>
    <t>20=3+19</t>
  </si>
  <si>
    <t>Кредиты, необходимые к погашению 
в 2017 г. в ОБ (текущие+
просроченная задолженность)</t>
  </si>
  <si>
    <t>Остатки налоговых, неналоговых доходов (без акцизов на нефтепродукты) 
на 01.01.2017</t>
  </si>
  <si>
    <t>расходы на софинансирование</t>
  </si>
  <si>
    <t>расходы на обслуживание муниципального долга</t>
  </si>
  <si>
    <t>МБТ из района: дотации на вырав. и иные МБТ на осуществление части полномочий по решению ВМЗ (план МО)</t>
  </si>
  <si>
    <t>четвертой части субсидии на формирование районных фондов финансовой поддержки поселений Иркутской области на 2017 год (далее - четвертая часть субсидии на РФФП)</t>
  </si>
  <si>
    <t>Четвертая часть субсидии на РФФП</t>
  </si>
  <si>
    <t>Субсидия на РФФП в Законе об областном бюджете</t>
  </si>
  <si>
    <t>Итого субсидия на РФФП</t>
  </si>
  <si>
    <t>№ района</t>
  </si>
  <si>
    <t>ДЕФИЦИТ</t>
  </si>
  <si>
    <t>НСБ</t>
  </si>
  <si>
    <t>субсидия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</si>
</sst>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р_._-;\-* #,##0.00_р_._-;_-* &quot;-&quot;??_р_._-;_-@_-"/>
    <numFmt numFmtId="164" formatCode="#,##0_ ;[Red]\-#,##0\ "/>
    <numFmt numFmtId="165" formatCode="#,##0.0_ ;[Red]\-#,##0.0\ "/>
    <numFmt numFmtId="166" formatCode="#,##0.00_ ;[Red]\-#,##0.00\ "/>
    <numFmt numFmtId="167" formatCode="\$#,##0\ ;\(\$#,##0\)"/>
    <numFmt numFmtId="168" formatCode="dd\.mm\.yyyy"/>
    <numFmt numFmtId="169" formatCode="#,##0.0000000_ ;[Red]\-#,##0.0000000\ "/>
    <numFmt numFmtId="170" formatCode="#,##0.000_ ;[Red]\-#,##0.000\ 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 Cyr"/>
      <charset val="204"/>
    </font>
    <font>
      <sz val="10"/>
      <color indexed="24"/>
      <name val="Arial"/>
      <family val="2"/>
      <charset val="204"/>
    </font>
    <font>
      <sz val="10"/>
      <name val="Times New Roman CYR"/>
      <charset val="204"/>
    </font>
    <font>
      <sz val="10"/>
      <color rgb="FF000000"/>
      <name val="Arial"/>
      <family val="2"/>
      <charset val="204"/>
    </font>
    <font>
      <b/>
      <sz val="18"/>
      <color theme="3"/>
      <name val="Cambria"/>
      <family val="1"/>
      <charset val="204"/>
      <scheme val="maj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52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9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0" fillId="8" borderId="0" applyNumberFormat="0" applyBorder="0" applyAlignment="0" applyProtection="0"/>
    <xf numFmtId="0" fontId="20" fillId="0" borderId="0"/>
    <xf numFmtId="0" fontId="14" fillId="30" borderId="10" applyNumberFormat="0" applyAlignment="0" applyProtection="0"/>
    <xf numFmtId="0" fontId="16" fillId="31" borderId="13" applyNumberFormat="0" applyAlignment="0" applyProtection="0"/>
    <xf numFmtId="0" fontId="20" fillId="0" borderId="0"/>
    <xf numFmtId="43" fontId="21" fillId="0" borderId="0" applyFont="0" applyFill="0" applyBorder="0" applyAlignment="0" applyProtection="0"/>
    <xf numFmtId="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22" fillId="0" borderId="0" applyFont="0" applyFill="0" applyBorder="0" applyAlignment="0" applyProtection="0"/>
    <xf numFmtId="0" fontId="9" fillId="32" borderId="0" applyNumberFormat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12" fillId="4" borderId="10" applyNumberFormat="0" applyAlignment="0" applyProtection="0"/>
    <xf numFmtId="0" fontId="15" fillId="0" borderId="12" applyNumberFormat="0" applyFill="0" applyAlignment="0" applyProtection="0"/>
    <xf numFmtId="0" fontId="11" fillId="33" borderId="0" applyNumberFormat="0" applyBorder="0" applyAlignment="0" applyProtection="0"/>
    <xf numFmtId="0" fontId="21" fillId="0" borderId="0"/>
    <xf numFmtId="0" fontId="23" fillId="0" borderId="0"/>
    <xf numFmtId="0" fontId="1" fillId="3" borderId="14" applyNumberFormat="0" applyFont="0" applyAlignment="0" applyProtection="0"/>
    <xf numFmtId="0" fontId="13" fillId="30" borderId="11" applyNumberFormat="0" applyAlignment="0" applyProtection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5" fillId="0" borderId="15" applyNumberFormat="0" applyFill="0" applyAlignment="0" applyProtection="0"/>
    <xf numFmtId="0" fontId="20" fillId="0" borderId="0"/>
    <xf numFmtId="0" fontId="17" fillId="0" borderId="0" applyNumberFormat="0" applyFill="0" applyBorder="0" applyAlignment="0" applyProtection="0"/>
    <xf numFmtId="49" fontId="26" fillId="0" borderId="0">
      <alignment horizontal="center"/>
    </xf>
    <xf numFmtId="49" fontId="26" fillId="0" borderId="16">
      <alignment horizontal="center" wrapText="1"/>
    </xf>
    <xf numFmtId="49" fontId="26" fillId="0" borderId="17">
      <alignment horizontal="center" wrapText="1"/>
    </xf>
    <xf numFmtId="49" fontId="26" fillId="0" borderId="18">
      <alignment horizontal="center"/>
    </xf>
    <xf numFmtId="49" fontId="26" fillId="0" borderId="19"/>
    <xf numFmtId="4" fontId="26" fillId="0" borderId="18">
      <alignment horizontal="right"/>
    </xf>
    <xf numFmtId="4" fontId="26" fillId="0" borderId="16">
      <alignment horizontal="right"/>
    </xf>
    <xf numFmtId="49" fontId="26" fillId="0" borderId="0">
      <alignment horizontal="right"/>
    </xf>
    <xf numFmtId="4" fontId="26" fillId="0" borderId="20">
      <alignment horizontal="right"/>
    </xf>
    <xf numFmtId="49" fontId="26" fillId="0" borderId="21">
      <alignment horizontal="center"/>
    </xf>
    <xf numFmtId="4" fontId="26" fillId="0" borderId="22">
      <alignment horizontal="right"/>
    </xf>
    <xf numFmtId="0" fontId="26" fillId="0" borderId="23">
      <alignment horizontal="left" wrapText="1"/>
    </xf>
    <xf numFmtId="0" fontId="27" fillId="0" borderId="24">
      <alignment horizontal="left" wrapText="1"/>
    </xf>
    <xf numFmtId="0" fontId="26" fillId="0" borderId="25">
      <alignment horizontal="left" wrapText="1" indent="2"/>
    </xf>
    <xf numFmtId="0" fontId="24" fillId="0" borderId="26"/>
    <xf numFmtId="0" fontId="26" fillId="0" borderId="19"/>
    <xf numFmtId="0" fontId="24" fillId="0" borderId="19"/>
    <xf numFmtId="0" fontId="27" fillId="0" borderId="0">
      <alignment horizontal="center"/>
    </xf>
    <xf numFmtId="0" fontId="27" fillId="0" borderId="19"/>
    <xf numFmtId="0" fontId="26" fillId="0" borderId="27">
      <alignment horizontal="left" wrapText="1"/>
    </xf>
    <xf numFmtId="0" fontId="26" fillId="0" borderId="28">
      <alignment horizontal="left" wrapText="1" indent="1"/>
    </xf>
    <xf numFmtId="0" fontId="26" fillId="0" borderId="27">
      <alignment horizontal="left" wrapText="1" indent="2"/>
    </xf>
    <xf numFmtId="0" fontId="24" fillId="34" borderId="29"/>
    <xf numFmtId="0" fontId="26" fillId="0" borderId="30">
      <alignment horizontal="left" wrapText="1" indent="2"/>
    </xf>
    <xf numFmtId="0" fontId="26" fillId="0" borderId="0">
      <alignment horizontal="center" wrapText="1"/>
    </xf>
    <xf numFmtId="49" fontId="26" fillId="0" borderId="19">
      <alignment horizontal="left"/>
    </xf>
    <xf numFmtId="49" fontId="26" fillId="0" borderId="31">
      <alignment horizontal="center" wrapText="1"/>
    </xf>
    <xf numFmtId="49" fontId="26" fillId="0" borderId="31">
      <alignment horizontal="center" shrinkToFit="1"/>
    </xf>
    <xf numFmtId="49" fontId="26" fillId="0" borderId="18">
      <alignment horizontal="center" shrinkToFit="1"/>
    </xf>
    <xf numFmtId="0" fontId="26" fillId="0" borderId="32">
      <alignment horizontal="left" wrapText="1"/>
    </xf>
    <xf numFmtId="0" fontId="26" fillId="0" borderId="23">
      <alignment horizontal="left" wrapText="1" indent="1"/>
    </xf>
    <xf numFmtId="0" fontId="26" fillId="0" borderId="32">
      <alignment horizontal="left" wrapText="1" indent="2"/>
    </xf>
    <xf numFmtId="0" fontId="26" fillId="0" borderId="23">
      <alignment horizontal="left" wrapText="1" indent="2"/>
    </xf>
    <xf numFmtId="0" fontId="24" fillId="0" borderId="33"/>
    <xf numFmtId="0" fontId="24" fillId="0" borderId="34"/>
    <xf numFmtId="0" fontId="27" fillId="0" borderId="35">
      <alignment horizontal="center" vertical="center" textRotation="90" wrapText="1"/>
    </xf>
    <xf numFmtId="0" fontId="27" fillId="0" borderId="26">
      <alignment horizontal="center" vertical="center" textRotation="90" wrapText="1"/>
    </xf>
    <xf numFmtId="0" fontId="26" fillId="0" borderId="0">
      <alignment vertical="center"/>
    </xf>
    <xf numFmtId="0" fontId="27" fillId="0" borderId="19">
      <alignment horizontal="center" vertical="center" textRotation="90" wrapText="1"/>
    </xf>
    <xf numFmtId="0" fontId="27" fillId="0" borderId="26">
      <alignment horizontal="center" vertical="center" textRotation="90"/>
    </xf>
    <xf numFmtId="0" fontId="27" fillId="0" borderId="19">
      <alignment horizontal="center" vertical="center" textRotation="90"/>
    </xf>
    <xf numFmtId="0" fontId="27" fillId="0" borderId="35">
      <alignment horizontal="center" vertical="center" textRotation="90"/>
    </xf>
    <xf numFmtId="0" fontId="27" fillId="0" borderId="36">
      <alignment horizontal="center" vertical="center" textRotation="90"/>
    </xf>
    <xf numFmtId="0" fontId="28" fillId="0" borderId="19">
      <alignment wrapText="1"/>
    </xf>
    <xf numFmtId="0" fontId="28" fillId="0" borderId="36">
      <alignment wrapText="1"/>
    </xf>
    <xf numFmtId="0" fontId="28" fillId="0" borderId="26">
      <alignment wrapText="1"/>
    </xf>
    <xf numFmtId="0" fontId="26" fillId="0" borderId="36">
      <alignment horizontal="center" vertical="top" wrapText="1"/>
    </xf>
    <xf numFmtId="0" fontId="27" fillId="0" borderId="37"/>
    <xf numFmtId="49" fontId="29" fillId="0" borderId="38">
      <alignment horizontal="left" vertical="center" wrapText="1"/>
    </xf>
    <xf numFmtId="49" fontId="26" fillId="0" borderId="39">
      <alignment horizontal="left" vertical="center" wrapText="1" indent="2"/>
    </xf>
    <xf numFmtId="49" fontId="26" fillId="0" borderId="30">
      <alignment horizontal="left" vertical="center" wrapText="1" indent="3"/>
    </xf>
    <xf numFmtId="49" fontId="26" fillId="0" borderId="38">
      <alignment horizontal="left" vertical="center" wrapText="1" indent="3"/>
    </xf>
    <xf numFmtId="49" fontId="26" fillId="0" borderId="40">
      <alignment horizontal="left" vertical="center" wrapText="1" indent="3"/>
    </xf>
    <xf numFmtId="0" fontId="29" fillId="0" borderId="37">
      <alignment horizontal="left" vertical="center" wrapText="1"/>
    </xf>
    <xf numFmtId="49" fontId="26" fillId="0" borderId="26">
      <alignment horizontal="left" vertical="center" wrapText="1" indent="3"/>
    </xf>
    <xf numFmtId="49" fontId="26" fillId="0" borderId="0">
      <alignment horizontal="left" vertical="center" wrapText="1" indent="3"/>
    </xf>
    <xf numFmtId="49" fontId="26" fillId="0" borderId="19">
      <alignment horizontal="left" vertical="center" wrapText="1" indent="3"/>
    </xf>
    <xf numFmtId="49" fontId="29" fillId="0" borderId="37">
      <alignment horizontal="left" vertical="center" wrapText="1"/>
    </xf>
    <xf numFmtId="0" fontId="26" fillId="0" borderId="38">
      <alignment horizontal="left" vertical="center" wrapText="1"/>
    </xf>
    <xf numFmtId="0" fontId="26" fillId="0" borderId="40">
      <alignment horizontal="left" vertical="center" wrapText="1"/>
    </xf>
    <xf numFmtId="49" fontId="26" fillId="0" borderId="38">
      <alignment horizontal="left" vertical="center" wrapText="1"/>
    </xf>
    <xf numFmtId="49" fontId="26" fillId="0" borderId="40">
      <alignment horizontal="left" vertical="center" wrapText="1"/>
    </xf>
    <xf numFmtId="49" fontId="27" fillId="0" borderId="41">
      <alignment horizontal="center"/>
    </xf>
    <xf numFmtId="49" fontId="27" fillId="0" borderId="42">
      <alignment horizontal="center" vertical="center" wrapText="1"/>
    </xf>
    <xf numFmtId="49" fontId="26" fillId="0" borderId="43">
      <alignment horizontal="center" vertical="center" wrapText="1"/>
    </xf>
    <xf numFmtId="49" fontId="26" fillId="0" borderId="31">
      <alignment horizontal="center" vertical="center" wrapText="1"/>
    </xf>
    <xf numFmtId="49" fontId="26" fillId="0" borderId="42">
      <alignment horizontal="center" vertical="center" wrapText="1"/>
    </xf>
    <xf numFmtId="49" fontId="26" fillId="0" borderId="44">
      <alignment horizontal="center" vertical="center" wrapText="1"/>
    </xf>
    <xf numFmtId="49" fontId="26" fillId="0" borderId="45">
      <alignment horizontal="center" vertical="center" wrapText="1"/>
    </xf>
    <xf numFmtId="49" fontId="26" fillId="0" borderId="0">
      <alignment horizontal="center" vertical="center" wrapText="1"/>
    </xf>
    <xf numFmtId="49" fontId="26" fillId="0" borderId="19">
      <alignment horizontal="center" vertical="center" wrapText="1"/>
    </xf>
    <xf numFmtId="49" fontId="27" fillId="0" borderId="41">
      <alignment horizontal="center" vertical="center" wrapText="1"/>
    </xf>
    <xf numFmtId="0" fontId="27" fillId="0" borderId="41">
      <alignment horizontal="center" vertical="center"/>
    </xf>
    <xf numFmtId="0" fontId="26" fillId="0" borderId="43">
      <alignment horizontal="center" vertical="center"/>
    </xf>
    <xf numFmtId="0" fontId="26" fillId="0" borderId="31">
      <alignment horizontal="center" vertical="center"/>
    </xf>
    <xf numFmtId="0" fontId="26" fillId="0" borderId="42">
      <alignment horizontal="center" vertical="center"/>
    </xf>
    <xf numFmtId="0" fontId="27" fillId="0" borderId="42">
      <alignment horizontal="center" vertical="center"/>
    </xf>
    <xf numFmtId="0" fontId="26" fillId="0" borderId="44">
      <alignment horizontal="center" vertical="center"/>
    </xf>
    <xf numFmtId="49" fontId="27" fillId="0" borderId="41">
      <alignment horizontal="center" vertical="center"/>
    </xf>
    <xf numFmtId="49" fontId="26" fillId="0" borderId="43">
      <alignment horizontal="center" vertical="center"/>
    </xf>
    <xf numFmtId="49" fontId="26" fillId="0" borderId="31">
      <alignment horizontal="center" vertical="center"/>
    </xf>
    <xf numFmtId="49" fontId="26" fillId="0" borderId="42">
      <alignment horizontal="center" vertical="center"/>
    </xf>
    <xf numFmtId="49" fontId="26" fillId="0" borderId="44">
      <alignment horizontal="center" vertical="center"/>
    </xf>
    <xf numFmtId="49" fontId="26" fillId="0" borderId="19">
      <alignment horizontal="center"/>
    </xf>
    <xf numFmtId="0" fontId="26" fillId="0" borderId="26">
      <alignment horizontal="center"/>
    </xf>
    <xf numFmtId="0" fontId="26" fillId="0" borderId="0">
      <alignment horizontal="center"/>
    </xf>
    <xf numFmtId="49" fontId="26" fillId="0" borderId="19"/>
    <xf numFmtId="0" fontId="26" fillId="0" borderId="36">
      <alignment horizontal="center" vertical="top"/>
    </xf>
    <xf numFmtId="49" fontId="26" fillId="0" borderId="36">
      <alignment horizontal="center" vertical="top" wrapText="1"/>
    </xf>
    <xf numFmtId="0" fontId="26" fillId="0" borderId="33"/>
    <xf numFmtId="4" fontId="26" fillId="0" borderId="46">
      <alignment horizontal="right"/>
    </xf>
    <xf numFmtId="4" fontId="26" fillId="0" borderId="45">
      <alignment horizontal="right"/>
    </xf>
    <xf numFmtId="4" fontId="26" fillId="0" borderId="0">
      <alignment horizontal="right" shrinkToFit="1"/>
    </xf>
    <xf numFmtId="4" fontId="26" fillId="0" borderId="19">
      <alignment horizontal="right"/>
    </xf>
    <xf numFmtId="0" fontId="26" fillId="0" borderId="26"/>
    <xf numFmtId="0" fontId="26" fillId="0" borderId="36">
      <alignment horizontal="center" vertical="top" wrapText="1"/>
    </xf>
    <xf numFmtId="0" fontId="26" fillId="0" borderId="19">
      <alignment horizontal="center"/>
    </xf>
    <xf numFmtId="49" fontId="26" fillId="0" borderId="26">
      <alignment horizontal="center"/>
    </xf>
    <xf numFmtId="49" fontId="26" fillId="0" borderId="0">
      <alignment horizontal="left"/>
    </xf>
    <xf numFmtId="4" fontId="26" fillId="0" borderId="33">
      <alignment horizontal="right"/>
    </xf>
    <xf numFmtId="0" fontId="26" fillId="0" borderId="36">
      <alignment horizontal="center" vertical="top"/>
    </xf>
    <xf numFmtId="4" fontId="26" fillId="0" borderId="34">
      <alignment horizontal="right"/>
    </xf>
    <xf numFmtId="4" fontId="26" fillId="0" borderId="47">
      <alignment horizontal="right"/>
    </xf>
    <xf numFmtId="0" fontId="26" fillId="0" borderId="34"/>
    <xf numFmtId="0" fontId="30" fillId="0" borderId="48"/>
    <xf numFmtId="0" fontId="24" fillId="34" borderId="0"/>
    <xf numFmtId="0" fontId="27" fillId="0" borderId="0"/>
    <xf numFmtId="0" fontId="31" fillId="0" borderId="0"/>
    <xf numFmtId="0" fontId="26" fillId="0" borderId="0">
      <alignment horizontal="left"/>
    </xf>
    <xf numFmtId="0" fontId="26" fillId="0" borderId="0"/>
    <xf numFmtId="0" fontId="30" fillId="0" borderId="0"/>
    <xf numFmtId="0" fontId="24" fillId="0" borderId="0"/>
    <xf numFmtId="0" fontId="24" fillId="34" borderId="19"/>
    <xf numFmtId="49" fontId="26" fillId="0" borderId="36">
      <alignment horizontal="center" vertical="center" wrapText="1"/>
    </xf>
    <xf numFmtId="49" fontId="26" fillId="0" borderId="36">
      <alignment horizontal="center" vertical="center" wrapText="1"/>
    </xf>
    <xf numFmtId="0" fontId="24" fillId="34" borderId="49"/>
    <xf numFmtId="0" fontId="26" fillId="0" borderId="50">
      <alignment horizontal="left" wrapText="1"/>
    </xf>
    <xf numFmtId="0" fontId="26" fillId="0" borderId="27">
      <alignment horizontal="left" wrapText="1" indent="1"/>
    </xf>
    <xf numFmtId="0" fontId="26" fillId="0" borderId="21">
      <alignment horizontal="left" wrapText="1" indent="2"/>
    </xf>
    <xf numFmtId="0" fontId="24" fillId="34" borderId="26"/>
    <xf numFmtId="0" fontId="32" fillId="0" borderId="0">
      <alignment horizontal="center" wrapText="1"/>
    </xf>
    <xf numFmtId="0" fontId="33" fillId="0" borderId="0">
      <alignment horizontal="center" vertical="top"/>
    </xf>
    <xf numFmtId="0" fontId="26" fillId="0" borderId="19">
      <alignment wrapText="1"/>
    </xf>
    <xf numFmtId="0" fontId="26" fillId="0" borderId="49">
      <alignment wrapText="1"/>
    </xf>
    <xf numFmtId="0" fontId="26" fillId="0" borderId="26">
      <alignment horizontal="left"/>
    </xf>
    <xf numFmtId="0" fontId="24" fillId="34" borderId="51"/>
    <xf numFmtId="49" fontId="26" fillId="0" borderId="41">
      <alignment horizontal="center" wrapText="1"/>
    </xf>
    <xf numFmtId="49" fontId="26" fillId="0" borderId="43">
      <alignment horizontal="center" wrapText="1"/>
    </xf>
    <xf numFmtId="49" fontId="26" fillId="0" borderId="42">
      <alignment horizontal="center"/>
    </xf>
    <xf numFmtId="0" fontId="24" fillId="34" borderId="52"/>
    <xf numFmtId="0" fontId="26" fillId="0" borderId="45"/>
    <xf numFmtId="0" fontId="26" fillId="0" borderId="0">
      <alignment horizontal="center"/>
    </xf>
    <xf numFmtId="49" fontId="26" fillId="0" borderId="26"/>
    <xf numFmtId="49" fontId="26" fillId="0" borderId="0"/>
    <xf numFmtId="49" fontId="26" fillId="0" borderId="16">
      <alignment horizontal="center"/>
    </xf>
    <xf numFmtId="49" fontId="26" fillId="0" borderId="33">
      <alignment horizontal="center"/>
    </xf>
    <xf numFmtId="49" fontId="26" fillId="0" borderId="36">
      <alignment horizontal="center"/>
    </xf>
    <xf numFmtId="49" fontId="26" fillId="0" borderId="36">
      <alignment horizontal="center" vertical="center" wrapText="1"/>
    </xf>
    <xf numFmtId="49" fontId="26" fillId="0" borderId="46">
      <alignment horizontal="center" vertical="center" wrapText="1"/>
    </xf>
    <xf numFmtId="0" fontId="24" fillId="34" borderId="53"/>
    <xf numFmtId="4" fontId="26" fillId="0" borderId="36">
      <alignment horizontal="right"/>
    </xf>
    <xf numFmtId="0" fontId="26" fillId="35" borderId="45"/>
    <xf numFmtId="0" fontId="26" fillId="35" borderId="0"/>
    <xf numFmtId="0" fontId="32" fillId="0" borderId="0">
      <alignment horizontal="center" wrapText="1"/>
    </xf>
    <xf numFmtId="0" fontId="34" fillId="0" borderId="54"/>
    <xf numFmtId="49" fontId="35" fillId="0" borderId="55">
      <alignment horizontal="right"/>
    </xf>
    <xf numFmtId="0" fontId="26" fillId="0" borderId="55">
      <alignment horizontal="right"/>
    </xf>
    <xf numFmtId="0" fontId="34" fillId="0" borderId="19"/>
    <xf numFmtId="0" fontId="26" fillId="0" borderId="46">
      <alignment horizontal="center"/>
    </xf>
    <xf numFmtId="49" fontId="24" fillId="0" borderId="56">
      <alignment horizontal="center"/>
    </xf>
    <xf numFmtId="168" fontId="26" fillId="0" borderId="24">
      <alignment horizontal="center"/>
    </xf>
    <xf numFmtId="0" fontId="26" fillId="0" borderId="57">
      <alignment horizontal="center"/>
    </xf>
    <xf numFmtId="49" fontId="26" fillId="0" borderId="25">
      <alignment horizontal="center"/>
    </xf>
    <xf numFmtId="49" fontId="26" fillId="0" borderId="24">
      <alignment horizontal="center"/>
    </xf>
    <xf numFmtId="0" fontId="26" fillId="0" borderId="24">
      <alignment horizontal="center"/>
    </xf>
    <xf numFmtId="49" fontId="26" fillId="0" borderId="58">
      <alignment horizontal="center"/>
    </xf>
    <xf numFmtId="0" fontId="30" fillId="0" borderId="45"/>
    <xf numFmtId="0" fontId="34" fillId="0" borderId="0"/>
    <xf numFmtId="0" fontId="24" fillId="0" borderId="59"/>
    <xf numFmtId="0" fontId="24" fillId="0" borderId="48"/>
    <xf numFmtId="4" fontId="26" fillId="0" borderId="21">
      <alignment horizontal="right"/>
    </xf>
    <xf numFmtId="49" fontId="26" fillId="0" borderId="34">
      <alignment horizontal="center"/>
    </xf>
    <xf numFmtId="0" fontId="26" fillId="0" borderId="60">
      <alignment horizontal="left" wrapText="1"/>
    </xf>
    <xf numFmtId="0" fontId="26" fillId="0" borderId="32">
      <alignment horizontal="left" wrapText="1" indent="1"/>
    </xf>
    <xf numFmtId="0" fontId="26" fillId="0" borderId="24">
      <alignment horizontal="left" wrapText="1" indent="2"/>
    </xf>
    <xf numFmtId="0" fontId="24" fillId="34" borderId="61"/>
    <xf numFmtId="0" fontId="26" fillId="35" borderId="29"/>
    <xf numFmtId="0" fontId="32" fillId="0" borderId="0">
      <alignment horizontal="left" wrapText="1"/>
    </xf>
    <xf numFmtId="49" fontId="24" fillId="0" borderId="0"/>
    <xf numFmtId="0" fontId="26" fillId="0" borderId="0">
      <alignment horizontal="right"/>
    </xf>
    <xf numFmtId="49" fontId="26" fillId="0" borderId="0">
      <alignment horizontal="right"/>
    </xf>
    <xf numFmtId="0" fontId="26" fillId="0" borderId="0">
      <alignment horizontal="left" wrapText="1"/>
    </xf>
    <xf numFmtId="0" fontId="26" fillId="0" borderId="19">
      <alignment horizontal="left"/>
    </xf>
    <xf numFmtId="0" fontId="26" fillId="0" borderId="28">
      <alignment horizontal="left" wrapText="1"/>
    </xf>
    <xf numFmtId="0" fontId="26" fillId="0" borderId="49"/>
    <xf numFmtId="0" fontId="27" fillId="0" borderId="62">
      <alignment horizontal="left" wrapText="1"/>
    </xf>
    <xf numFmtId="0" fontId="26" fillId="0" borderId="20">
      <alignment horizontal="left" wrapText="1" indent="2"/>
    </xf>
    <xf numFmtId="49" fontId="26" fillId="0" borderId="0">
      <alignment horizontal="center" wrapText="1"/>
    </xf>
    <xf numFmtId="49" fontId="26" fillId="0" borderId="42">
      <alignment horizontal="center" wrapText="1"/>
    </xf>
    <xf numFmtId="0" fontId="26" fillId="0" borderId="63"/>
    <xf numFmtId="0" fontId="26" fillId="0" borderId="64">
      <alignment horizontal="center" wrapText="1"/>
    </xf>
    <xf numFmtId="0" fontId="24" fillId="34" borderId="45"/>
    <xf numFmtId="49" fontId="26" fillId="0" borderId="31">
      <alignment horizontal="center"/>
    </xf>
    <xf numFmtId="0" fontId="24" fillId="0" borderId="45"/>
    <xf numFmtId="0" fontId="36" fillId="0" borderId="0"/>
    <xf numFmtId="0" fontId="1" fillId="0" borderId="0"/>
    <xf numFmtId="0" fontId="1" fillId="0" borderId="0"/>
    <xf numFmtId="0" fontId="21" fillId="0" borderId="0"/>
  </cellStyleXfs>
  <cellXfs count="52">
    <xf numFmtId="0" fontId="0" fillId="0" borderId="0" xfId="0"/>
    <xf numFmtId="164" fontId="38" fillId="0" borderId="0" xfId="0" applyNumberFormat="1" applyFont="1" applyFill="1" applyAlignment="1">
      <alignment vertical="center" wrapText="1"/>
    </xf>
    <xf numFmtId="164" fontId="39" fillId="0" borderId="0" xfId="0" applyNumberFormat="1" applyFont="1" applyFill="1" applyAlignment="1">
      <alignment horizontal="right" vertical="center" wrapText="1"/>
    </xf>
    <xf numFmtId="0" fontId="38" fillId="0" borderId="1" xfId="0" applyNumberFormat="1" applyFont="1" applyFill="1" applyBorder="1" applyAlignment="1">
      <alignment horizontal="center" vertical="center" wrapText="1" shrinkToFit="1"/>
    </xf>
    <xf numFmtId="0" fontId="38" fillId="0" borderId="0" xfId="0" applyNumberFormat="1" applyFont="1" applyFill="1" applyAlignment="1">
      <alignment vertical="center" wrapText="1"/>
    </xf>
    <xf numFmtId="0" fontId="38" fillId="0" borderId="0" xfId="0" applyNumberFormat="1" applyFont="1" applyFill="1" applyAlignment="1">
      <alignment horizontal="center" vertical="center" wrapText="1"/>
    </xf>
    <xf numFmtId="164" fontId="37" fillId="0" borderId="0" xfId="0" applyNumberFormat="1" applyFont="1" applyFill="1" applyAlignment="1">
      <alignment vertical="center"/>
    </xf>
    <xf numFmtId="164" fontId="37" fillId="0" borderId="0" xfId="0" applyNumberFormat="1" applyFont="1" applyFill="1" applyAlignment="1">
      <alignment horizontal="right" vertical="center"/>
    </xf>
    <xf numFmtId="0" fontId="40" fillId="0" borderId="0" xfId="0" applyFont="1" applyAlignment="1">
      <alignment vertical="center"/>
    </xf>
    <xf numFmtId="169" fontId="38" fillId="0" borderId="0" xfId="0" applyNumberFormat="1" applyFont="1" applyFill="1" applyAlignment="1">
      <alignment vertical="center" wrapText="1"/>
    </xf>
    <xf numFmtId="0" fontId="38" fillId="0" borderId="5" xfId="0" applyNumberFormat="1" applyFont="1" applyFill="1" applyBorder="1" applyAlignment="1">
      <alignment horizontal="center" vertical="center" wrapText="1"/>
    </xf>
    <xf numFmtId="164" fontId="38" fillId="0" borderId="1" xfId="0" applyNumberFormat="1" applyFont="1" applyFill="1" applyBorder="1" applyAlignment="1">
      <alignment vertical="center" shrinkToFit="1"/>
    </xf>
    <xf numFmtId="164" fontId="38" fillId="0" borderId="1" xfId="0" applyNumberFormat="1" applyFont="1" applyFill="1" applyBorder="1" applyAlignment="1">
      <alignment shrinkToFit="1"/>
    </xf>
    <xf numFmtId="165" fontId="38" fillId="0" borderId="1" xfId="0" applyNumberFormat="1" applyFont="1" applyFill="1" applyBorder="1" applyAlignment="1">
      <alignment vertical="center" shrinkToFit="1"/>
    </xf>
    <xf numFmtId="165" fontId="38" fillId="0" borderId="0" xfId="0" applyNumberFormat="1" applyFont="1" applyFill="1" applyAlignment="1">
      <alignment vertical="center" shrinkToFit="1"/>
    </xf>
    <xf numFmtId="164" fontId="38" fillId="0" borderId="0" xfId="0" applyNumberFormat="1" applyFont="1" applyFill="1" applyAlignment="1">
      <alignment vertical="center" shrinkToFit="1"/>
    </xf>
    <xf numFmtId="164" fontId="38" fillId="0" borderId="2" xfId="0" applyNumberFormat="1" applyFont="1" applyFill="1" applyBorder="1" applyAlignment="1">
      <alignment vertical="center" shrinkToFit="1"/>
    </xf>
    <xf numFmtId="164" fontId="38" fillId="0" borderId="2" xfId="0" applyNumberFormat="1" applyFont="1" applyFill="1" applyBorder="1" applyAlignment="1">
      <alignment shrinkToFit="1"/>
    </xf>
    <xf numFmtId="165" fontId="38" fillId="0" borderId="2" xfId="0" applyNumberFormat="1" applyFont="1" applyFill="1" applyBorder="1" applyAlignment="1">
      <alignment vertical="center" shrinkToFit="1"/>
    </xf>
    <xf numFmtId="164" fontId="38" fillId="0" borderId="1" xfId="0" applyNumberFormat="1" applyFont="1" applyFill="1" applyBorder="1" applyAlignment="1">
      <alignment horizontal="center" vertical="center" shrinkToFit="1"/>
    </xf>
    <xf numFmtId="0" fontId="38" fillId="0" borderId="2" xfId="0" applyNumberFormat="1" applyFont="1" applyFill="1" applyBorder="1" applyAlignment="1">
      <alignment horizontal="center" vertical="center" wrapText="1" shrinkToFit="1"/>
    </xf>
    <xf numFmtId="0" fontId="38" fillId="0" borderId="1" xfId="0" applyNumberFormat="1" applyFont="1" applyFill="1" applyBorder="1" applyAlignment="1">
      <alignment horizontal="center" vertical="center" wrapText="1"/>
    </xf>
    <xf numFmtId="0" fontId="41" fillId="2" borderId="0" xfId="0" applyFont="1" applyFill="1" applyAlignment="1">
      <alignment vertical="center"/>
    </xf>
    <xf numFmtId="164" fontId="41" fillId="2" borderId="0" xfId="0" applyNumberFormat="1" applyFont="1" applyFill="1" applyAlignment="1">
      <alignment vertical="center" wrapText="1"/>
    </xf>
    <xf numFmtId="0" fontId="38" fillId="0" borderId="5" xfId="0" applyNumberFormat="1" applyFont="1" applyFill="1" applyBorder="1" applyAlignment="1">
      <alignment horizontal="center" vertical="center" wrapText="1" shrinkToFit="1"/>
    </xf>
    <xf numFmtId="0" fontId="38" fillId="0" borderId="2" xfId="0" applyNumberFormat="1" applyFont="1" applyFill="1" applyBorder="1" applyAlignment="1">
      <alignment horizontal="center" vertical="center" wrapText="1" shrinkToFit="1"/>
    </xf>
    <xf numFmtId="164" fontId="37" fillId="0" borderId="0" xfId="0" applyNumberFormat="1" applyFont="1" applyFill="1" applyAlignment="1">
      <alignment horizontal="center" vertical="center" wrapText="1"/>
    </xf>
    <xf numFmtId="166" fontId="38" fillId="0" borderId="5" xfId="0" applyNumberFormat="1" applyFont="1" applyFill="1" applyBorder="1" applyAlignment="1">
      <alignment horizontal="center" vertical="center" wrapText="1" shrinkToFit="1"/>
    </xf>
    <xf numFmtId="166" fontId="38" fillId="0" borderId="2" xfId="0" applyNumberFormat="1" applyFont="1" applyFill="1" applyBorder="1" applyAlignment="1">
      <alignment horizontal="center" vertical="center" wrapText="1" shrinkToFit="1"/>
    </xf>
    <xf numFmtId="0" fontId="38" fillId="0" borderId="4" xfId="0" applyNumberFormat="1" applyFont="1" applyFill="1" applyBorder="1" applyAlignment="1">
      <alignment horizontal="center" vertical="center" wrapText="1"/>
    </xf>
    <xf numFmtId="0" fontId="38" fillId="0" borderId="3" xfId="0" applyNumberFormat="1" applyFont="1" applyFill="1" applyBorder="1" applyAlignment="1">
      <alignment horizontal="center" vertical="center" wrapText="1"/>
    </xf>
    <xf numFmtId="0" fontId="38" fillId="0" borderId="6" xfId="0" applyNumberFormat="1" applyFont="1" applyFill="1" applyBorder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164" fontId="41" fillId="2" borderId="0" xfId="0" applyNumberFormat="1" applyFont="1" applyFill="1" applyAlignment="1">
      <alignment horizontal="left" vertical="center" wrapText="1"/>
    </xf>
    <xf numFmtId="164" fontId="37" fillId="0" borderId="0" xfId="0" applyNumberFormat="1" applyFont="1" applyFill="1" applyAlignment="1">
      <alignment horizontal="left" vertical="center"/>
    </xf>
    <xf numFmtId="164" fontId="38" fillId="36" borderId="0" xfId="0" applyNumberFormat="1" applyFont="1" applyFill="1" applyAlignment="1">
      <alignment vertical="center" wrapText="1"/>
    </xf>
    <xf numFmtId="0" fontId="38" fillId="37" borderId="1" xfId="0" applyNumberFormat="1" applyFont="1" applyFill="1" applyBorder="1" applyAlignment="1">
      <alignment horizontal="center" vertical="center" wrapText="1" shrinkToFit="1"/>
    </xf>
    <xf numFmtId="0" fontId="38" fillId="36" borderId="5" xfId="0" applyNumberFormat="1" applyFont="1" applyFill="1" applyBorder="1" applyAlignment="1">
      <alignment horizontal="center" vertical="center" wrapText="1" shrinkToFit="1"/>
    </xf>
    <xf numFmtId="0" fontId="38" fillId="36" borderId="2" xfId="0" applyNumberFormat="1" applyFont="1" applyFill="1" applyBorder="1" applyAlignment="1">
      <alignment horizontal="center" vertical="center" wrapText="1" shrinkToFit="1"/>
    </xf>
    <xf numFmtId="0" fontId="38" fillId="36" borderId="1" xfId="0" applyNumberFormat="1" applyFont="1" applyFill="1" applyBorder="1" applyAlignment="1">
      <alignment horizontal="center" vertical="center" wrapText="1" shrinkToFit="1"/>
    </xf>
    <xf numFmtId="164" fontId="38" fillId="37" borderId="1" xfId="0" applyNumberFormat="1" applyFont="1" applyFill="1" applyBorder="1" applyAlignment="1">
      <alignment vertical="center" shrinkToFit="1"/>
    </xf>
    <xf numFmtId="164" fontId="38" fillId="36" borderId="1" xfId="0" applyNumberFormat="1" applyFont="1" applyFill="1" applyBorder="1" applyAlignment="1">
      <alignment vertical="center" shrinkToFit="1"/>
    </xf>
    <xf numFmtId="165" fontId="38" fillId="36" borderId="1" xfId="0" applyNumberFormat="1" applyFont="1" applyFill="1" applyBorder="1" applyAlignment="1">
      <alignment vertical="center" shrinkToFit="1"/>
    </xf>
    <xf numFmtId="170" fontId="38" fillId="0" borderId="0" xfId="0" applyNumberFormat="1" applyFont="1" applyFill="1" applyAlignment="1">
      <alignment vertical="center" shrinkToFit="1"/>
    </xf>
    <xf numFmtId="166" fontId="38" fillId="0" borderId="0" xfId="0" applyNumberFormat="1" applyFont="1" applyFill="1" applyAlignment="1">
      <alignment vertical="center" shrinkToFit="1"/>
    </xf>
    <xf numFmtId="164" fontId="38" fillId="37" borderId="2" xfId="0" applyNumberFormat="1" applyFont="1" applyFill="1" applyBorder="1" applyAlignment="1">
      <alignment vertical="center" shrinkToFit="1"/>
    </xf>
    <xf numFmtId="164" fontId="38" fillId="37" borderId="0" xfId="0" applyNumberFormat="1" applyFont="1" applyFill="1" applyAlignment="1">
      <alignment vertical="center" wrapText="1"/>
    </xf>
    <xf numFmtId="164" fontId="42" fillId="36" borderId="0" xfId="0" applyNumberFormat="1" applyFont="1" applyFill="1" applyAlignment="1">
      <alignment vertical="center" wrapText="1"/>
    </xf>
    <xf numFmtId="165" fontId="38" fillId="36" borderId="0" xfId="0" applyNumberFormat="1" applyFont="1" applyFill="1" applyAlignment="1">
      <alignment vertical="center" wrapText="1"/>
    </xf>
    <xf numFmtId="164" fontId="37" fillId="36" borderId="0" xfId="0" applyNumberFormat="1" applyFont="1" applyFill="1" applyAlignment="1">
      <alignment vertical="center"/>
    </xf>
    <xf numFmtId="164" fontId="41" fillId="0" borderId="0" xfId="0" applyNumberFormat="1" applyFont="1" applyFill="1" applyAlignment="1">
      <alignment vertical="center" wrapText="1"/>
    </xf>
    <xf numFmtId="164" fontId="41" fillId="36" borderId="0" xfId="0" applyNumberFormat="1" applyFont="1" applyFill="1" applyAlignment="1">
      <alignment vertical="center" wrapText="1"/>
    </xf>
  </cellXfs>
  <cellStyles count="252"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br" xfId="36"/>
    <cellStyle name="Calculation" xfId="37"/>
    <cellStyle name="Check Cell" xfId="38"/>
    <cellStyle name="col" xfId="39"/>
    <cellStyle name="Comma 2" xfId="40"/>
    <cellStyle name="Comma0" xfId="41"/>
    <cellStyle name="Currency0" xfId="42"/>
    <cellStyle name="Date" xfId="43"/>
    <cellStyle name="Explanatory Text" xfId="44"/>
    <cellStyle name="Fixed" xfId="45"/>
    <cellStyle name="Good" xfId="46"/>
    <cellStyle name="Heading 1" xfId="47"/>
    <cellStyle name="Heading 2" xfId="48"/>
    <cellStyle name="Heading 3" xfId="49"/>
    <cellStyle name="Heading 4" xfId="50"/>
    <cellStyle name="Input" xfId="51"/>
    <cellStyle name="Linked Cell" xfId="52"/>
    <cellStyle name="Neutral" xfId="53"/>
    <cellStyle name="Normal 2" xfId="54"/>
    <cellStyle name="Normal_Alexander's Tables" xfId="55"/>
    <cellStyle name="Note" xfId="56"/>
    <cellStyle name="Output" xfId="57"/>
    <cellStyle name="style0" xfId="58"/>
    <cellStyle name="td" xfId="59"/>
    <cellStyle name="Title" xfId="60"/>
    <cellStyle name="Total" xfId="61"/>
    <cellStyle name="tr" xfId="62"/>
    <cellStyle name="Warning Text" xfId="63"/>
    <cellStyle name="xl100" xfId="64"/>
    <cellStyle name="xl101" xfId="65"/>
    <cellStyle name="xl102" xfId="66"/>
    <cellStyle name="xl103" xfId="67"/>
    <cellStyle name="xl104" xfId="68"/>
    <cellStyle name="xl105" xfId="69"/>
    <cellStyle name="xl106" xfId="70"/>
    <cellStyle name="xl107" xfId="71"/>
    <cellStyle name="xl108" xfId="72"/>
    <cellStyle name="xl109" xfId="73"/>
    <cellStyle name="xl110" xfId="74"/>
    <cellStyle name="xl111" xfId="75"/>
    <cellStyle name="xl112" xfId="76"/>
    <cellStyle name="xl113" xfId="77"/>
    <cellStyle name="xl114" xfId="78"/>
    <cellStyle name="xl115" xfId="79"/>
    <cellStyle name="xl116" xfId="80"/>
    <cellStyle name="xl117" xfId="81"/>
    <cellStyle name="xl118" xfId="82"/>
    <cellStyle name="xl119" xfId="83"/>
    <cellStyle name="xl120" xfId="84"/>
    <cellStyle name="xl121" xfId="85"/>
    <cellStyle name="xl122" xfId="86"/>
    <cellStyle name="xl123" xfId="87"/>
    <cellStyle name="xl124" xfId="88"/>
    <cellStyle name="xl125" xfId="89"/>
    <cellStyle name="xl126" xfId="90"/>
    <cellStyle name="xl127" xfId="91"/>
    <cellStyle name="xl128" xfId="92"/>
    <cellStyle name="xl129" xfId="93"/>
    <cellStyle name="xl130" xfId="94"/>
    <cellStyle name="xl131" xfId="95"/>
    <cellStyle name="xl132" xfId="96"/>
    <cellStyle name="xl133" xfId="97"/>
    <cellStyle name="xl134" xfId="98"/>
    <cellStyle name="xl135" xfId="99"/>
    <cellStyle name="xl136" xfId="100"/>
    <cellStyle name="xl137" xfId="101"/>
    <cellStyle name="xl138" xfId="102"/>
    <cellStyle name="xl139" xfId="103"/>
    <cellStyle name="xl140" xfId="104"/>
    <cellStyle name="xl141" xfId="105"/>
    <cellStyle name="xl142" xfId="106"/>
    <cellStyle name="xl143" xfId="107"/>
    <cellStyle name="xl144" xfId="108"/>
    <cellStyle name="xl145" xfId="109"/>
    <cellStyle name="xl146" xfId="110"/>
    <cellStyle name="xl147" xfId="111"/>
    <cellStyle name="xl148" xfId="112"/>
    <cellStyle name="xl149" xfId="113"/>
    <cellStyle name="xl150" xfId="114"/>
    <cellStyle name="xl151" xfId="115"/>
    <cellStyle name="xl152" xfId="116"/>
    <cellStyle name="xl153" xfId="117"/>
    <cellStyle name="xl154" xfId="118"/>
    <cellStyle name="xl155" xfId="119"/>
    <cellStyle name="xl156" xfId="120"/>
    <cellStyle name="xl157" xfId="121"/>
    <cellStyle name="xl158" xfId="122"/>
    <cellStyle name="xl159" xfId="123"/>
    <cellStyle name="xl160" xfId="124"/>
    <cellStyle name="xl161" xfId="125"/>
    <cellStyle name="xl162" xfId="126"/>
    <cellStyle name="xl163" xfId="127"/>
    <cellStyle name="xl164" xfId="128"/>
    <cellStyle name="xl165" xfId="129"/>
    <cellStyle name="xl166" xfId="130"/>
    <cellStyle name="xl167" xfId="131"/>
    <cellStyle name="xl168" xfId="132"/>
    <cellStyle name="xl169" xfId="133"/>
    <cellStyle name="xl170" xfId="134"/>
    <cellStyle name="xl171" xfId="135"/>
    <cellStyle name="xl172" xfId="136"/>
    <cellStyle name="xl173" xfId="137"/>
    <cellStyle name="xl174" xfId="138"/>
    <cellStyle name="xl175" xfId="139"/>
    <cellStyle name="xl176" xfId="140"/>
    <cellStyle name="xl177" xfId="141"/>
    <cellStyle name="xl178" xfId="142"/>
    <cellStyle name="xl179" xfId="143"/>
    <cellStyle name="xl180" xfId="144"/>
    <cellStyle name="xl181" xfId="145"/>
    <cellStyle name="xl182" xfId="146"/>
    <cellStyle name="xl183" xfId="147"/>
    <cellStyle name="xl184" xfId="148"/>
    <cellStyle name="xl185" xfId="149"/>
    <cellStyle name="xl186" xfId="150"/>
    <cellStyle name="xl187" xfId="151"/>
    <cellStyle name="xl188" xfId="152"/>
    <cellStyle name="xl189" xfId="153"/>
    <cellStyle name="xl190" xfId="154"/>
    <cellStyle name="xl191" xfId="155"/>
    <cellStyle name="xl192" xfId="156"/>
    <cellStyle name="xl193" xfId="157"/>
    <cellStyle name="xl194" xfId="158"/>
    <cellStyle name="xl195" xfId="159"/>
    <cellStyle name="xl196" xfId="160"/>
    <cellStyle name="xl197" xfId="161"/>
    <cellStyle name="xl198" xfId="162"/>
    <cellStyle name="xl199" xfId="163"/>
    <cellStyle name="xl200" xfId="164"/>
    <cellStyle name="xl201" xfId="165"/>
    <cellStyle name="xl202" xfId="166"/>
    <cellStyle name="xl203" xfId="167"/>
    <cellStyle name="xl204" xfId="168"/>
    <cellStyle name="xl21" xfId="169"/>
    <cellStyle name="xl22" xfId="170"/>
    <cellStyle name="xl23" xfId="171"/>
    <cellStyle name="xl24" xfId="172"/>
    <cellStyle name="xl25" xfId="173"/>
    <cellStyle name="xl26" xfId="174"/>
    <cellStyle name="xl27" xfId="175"/>
    <cellStyle name="xl28" xfId="176"/>
    <cellStyle name="xl29" xfId="177"/>
    <cellStyle name="xl30" xfId="178"/>
    <cellStyle name="xl31" xfId="179"/>
    <cellStyle name="xl32" xfId="180"/>
    <cellStyle name="xl33" xfId="181"/>
    <cellStyle name="xl34" xfId="182"/>
    <cellStyle name="xl35" xfId="183"/>
    <cellStyle name="xl36" xfId="184"/>
    <cellStyle name="xl37" xfId="185"/>
    <cellStyle name="xl38" xfId="186"/>
    <cellStyle name="xl39" xfId="187"/>
    <cellStyle name="xl40" xfId="188"/>
    <cellStyle name="xl41" xfId="189"/>
    <cellStyle name="xl42" xfId="190"/>
    <cellStyle name="xl43" xfId="191"/>
    <cellStyle name="xl44" xfId="192"/>
    <cellStyle name="xl45" xfId="193"/>
    <cellStyle name="xl46" xfId="194"/>
    <cellStyle name="xl47" xfId="195"/>
    <cellStyle name="xl48" xfId="196"/>
    <cellStyle name="xl49" xfId="197"/>
    <cellStyle name="xl50" xfId="198"/>
    <cellStyle name="xl51" xfId="199"/>
    <cellStyle name="xl52" xfId="200"/>
    <cellStyle name="xl53" xfId="201"/>
    <cellStyle name="xl54" xfId="202"/>
    <cellStyle name="xl55" xfId="203"/>
    <cellStyle name="xl56" xfId="204"/>
    <cellStyle name="xl57" xfId="205"/>
    <cellStyle name="xl58" xfId="206"/>
    <cellStyle name="xl59" xfId="207"/>
    <cellStyle name="xl60" xfId="208"/>
    <cellStyle name="xl61" xfId="209"/>
    <cellStyle name="xl62" xfId="210"/>
    <cellStyle name="xl63" xfId="211"/>
    <cellStyle name="xl64" xfId="212"/>
    <cellStyle name="xl65" xfId="213"/>
    <cellStyle name="xl66" xfId="214"/>
    <cellStyle name="xl67" xfId="215"/>
    <cellStyle name="xl68" xfId="216"/>
    <cellStyle name="xl69" xfId="217"/>
    <cellStyle name="xl70" xfId="218"/>
    <cellStyle name="xl71" xfId="219"/>
    <cellStyle name="xl72" xfId="220"/>
    <cellStyle name="xl73" xfId="221"/>
    <cellStyle name="xl74" xfId="222"/>
    <cellStyle name="xl75" xfId="223"/>
    <cellStyle name="xl76" xfId="224"/>
    <cellStyle name="xl77" xfId="225"/>
    <cellStyle name="xl78" xfId="226"/>
    <cellStyle name="xl79" xfId="227"/>
    <cellStyle name="xl80" xfId="228"/>
    <cellStyle name="xl81" xfId="229"/>
    <cellStyle name="xl82" xfId="230"/>
    <cellStyle name="xl83" xfId="231"/>
    <cellStyle name="xl84" xfId="232"/>
    <cellStyle name="xl85" xfId="233"/>
    <cellStyle name="xl86" xfId="234"/>
    <cellStyle name="xl87" xfId="235"/>
    <cellStyle name="xl88" xfId="236"/>
    <cellStyle name="xl89" xfId="237"/>
    <cellStyle name="xl90" xfId="238"/>
    <cellStyle name="xl91" xfId="239"/>
    <cellStyle name="xl92" xfId="240"/>
    <cellStyle name="xl93" xfId="241"/>
    <cellStyle name="xl94" xfId="242"/>
    <cellStyle name="xl95" xfId="243"/>
    <cellStyle name="xl96" xfId="244"/>
    <cellStyle name="xl97" xfId="245"/>
    <cellStyle name="xl98" xfId="246"/>
    <cellStyle name="xl99" xfId="247"/>
    <cellStyle name="Обычный" xfId="0" builtinId="0"/>
    <cellStyle name="Обычный 14 2" xfId="25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9"/>
    <cellStyle name="Обычный 6" xfId="10"/>
    <cellStyle name="Обычный 7" xfId="251"/>
    <cellStyle name="Обычный 8" xfId="249"/>
    <cellStyle name="Процентный 2" xfId="6"/>
    <cellStyle name="Процентный 3" xfId="7"/>
    <cellStyle name="Стиль 1" xfId="248"/>
    <cellStyle name="Финансовый 2" xfId="8"/>
  </cellStyles>
  <dxfs count="16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66FF99"/>
      <color rgb="FFFFFFCC"/>
      <color rgb="FFCCFFCC"/>
      <color rgb="FFC5D9F1"/>
      <color rgb="FF7F7F7F"/>
      <color rgb="FFFFCC99"/>
      <color rgb="FFCCECFF"/>
      <color rgb="FFCCFF99"/>
      <color rgb="FFC6FA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5235\&#1060;&#1060;&#1055;&#105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80;&#1077;%20&#1084;&#1077;&#1078;&#1073;&#1102;&#1076;&#1078;&#1077;&#1090;&#1085;&#1099;&#1093;%20&#1086;&#1090;&#1085;&#1086;&#1096;&#1077;&#1085;&#1080;&#1081;/2017/&#1054;&#1090;&#1076;&#1077;&#1083;%20&#1072;&#1085;&#1072;&#1083;&#1080;&#1079;&#1072;%20&#1080;%20&#1080;&#1089;&#1087;&#1086;&#1083;&#1085;&#1077;&#1085;&#1080;&#1103;%20&#1052;&#1041;&#1058;/1.%20&#1041;&#1102;&#1076;&#1078;&#1077;&#1090;%20&#1085;&#1072;%202017%20&#1075;&#1086;&#1076;/2.%20&#1059;&#1090;&#1086;&#1095;&#1085;&#1077;&#1085;&#1080;&#1077;%202017/&#1053;&#1054;&#1071;&#1041;&#1056;&#1068;_15.11.2017/&#1057;&#1091;&#1073;&#1089;&#1080;&#1076;&#1080;&#1103;%20&#1056;&#1060;&#1060;&#1055;/&#1057;&#1091;&#1073;&#1089;&#1080;&#1076;&#1080;&#1103;%20&#1085;&#1072;%20&#1056;&#1060;&#1060;&#1055;_2017_&#1053;&#1054;&#1071;&#1041;&#1056;&#10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A18">
            <v>1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 МР"/>
      <sheetName val="РЕЗУЛЬТАТ+1"/>
      <sheetName val="Данные"/>
      <sheetName val="РАСЧЕТ ТРАНСФЕРТОВ"/>
      <sheetName val="Коэф+1"/>
      <sheetName val="Настройка ИБР"/>
      <sheetName val="Нормативы"/>
      <sheetName val="Доходы+1"/>
      <sheetName val="Рис ИБР"/>
      <sheetName val="РАСЧЕТ ИБР+1"/>
      <sheetName val="ИБР+1"/>
      <sheetName val="Рас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3">
          <cell r="A3">
            <v>1</v>
          </cell>
        </row>
        <row r="33">
          <cell r="J33" t="str">
            <v>включить</v>
          </cell>
        </row>
        <row r="34">
          <cell r="J34" t="str">
            <v>исключить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Д"/>
      <sheetName val="МБТ"/>
      <sheetName val="выборка расх."/>
      <sheetName val="оценка расх."/>
      <sheetName val="расходы по гр."/>
      <sheetName val="РАСЧЕТ"/>
      <sheetName val="РАСЧЕТ только по деф.МО"/>
      <sheetName val="кратко 2017"/>
      <sheetName val="СВОД"/>
      <sheetName val="свод ФФПП"/>
    </sheetNames>
    <sheetDataSet>
      <sheetData sheetId="0"/>
      <sheetData sheetId="1"/>
      <sheetData sheetId="2"/>
      <sheetData sheetId="3"/>
      <sheetData sheetId="4"/>
      <sheetData sheetId="5"/>
      <sheetData sheetId="6">
        <row r="425">
          <cell r="R425">
            <v>-446952.6969841526</v>
          </cell>
          <cell r="W425">
            <v>526677.68671415269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tabSelected="1" zoomScaleNormal="100" workbookViewId="0">
      <pane xSplit="3" ySplit="8" topLeftCell="D21" activePane="bottomRight" state="frozen"/>
      <selection pane="topRight" activeCell="D1" sqref="D1"/>
      <selection pane="bottomLeft" activeCell="A6" sqref="A6"/>
      <selection pane="bottomRight" activeCell="P23" sqref="P23"/>
    </sheetView>
  </sheetViews>
  <sheetFormatPr defaultRowHeight="12.75" x14ac:dyDescent="0.25"/>
  <cols>
    <col min="1" max="1" width="3.85546875" style="1" customWidth="1"/>
    <col min="2" max="2" width="4.5703125" style="46" hidden="1" customWidth="1"/>
    <col min="3" max="3" width="20.140625" style="1" customWidth="1"/>
    <col min="4" max="4" width="12" style="1" customWidth="1"/>
    <col min="5" max="5" width="11.85546875" style="1" customWidth="1"/>
    <col min="6" max="6" width="4.42578125" style="1" customWidth="1"/>
    <col min="7" max="7" width="14.140625" style="1" customWidth="1"/>
    <col min="8" max="8" width="12" style="1" customWidth="1"/>
    <col min="9" max="9" width="13.7109375" style="1" customWidth="1"/>
    <col min="10" max="10" width="12.85546875" style="1" customWidth="1"/>
    <col min="11" max="11" width="16.85546875" style="1" customWidth="1"/>
    <col min="12" max="12" width="12.85546875" style="1" customWidth="1"/>
    <col min="13" max="13" width="17.140625" style="1" customWidth="1"/>
    <col min="14" max="14" width="14.7109375" style="1" customWidth="1"/>
    <col min="15" max="15" width="11.7109375" style="1" customWidth="1"/>
    <col min="16" max="18" width="11" style="1" customWidth="1"/>
    <col min="19" max="19" width="14.7109375" style="35" hidden="1" customWidth="1"/>
    <col min="20" max="20" width="13.140625" style="1" customWidth="1"/>
    <col min="21" max="22" width="13.140625" style="35" hidden="1" customWidth="1"/>
    <col min="23" max="23" width="13.140625" style="1" customWidth="1"/>
    <col min="24" max="24" width="12.42578125" style="1" customWidth="1"/>
    <col min="25" max="25" width="14.28515625" style="1" hidden="1" customWidth="1"/>
    <col min="26" max="26" width="0" style="1" hidden="1" customWidth="1"/>
    <col min="27" max="16384" width="9.140625" style="1"/>
  </cols>
  <sheetData>
    <row r="1" spans="1:26" ht="18.75" x14ac:dyDescent="0.25">
      <c r="A1" s="26" t="s">
        <v>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6" ht="18.75" x14ac:dyDescent="0.25">
      <c r="A2" s="26" t="s">
        <v>64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6" ht="18.75" x14ac:dyDescent="0.25">
      <c r="A3" s="26" t="s">
        <v>53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6" ht="12.75" customHeight="1" x14ac:dyDescent="0.25">
      <c r="B4" s="1"/>
      <c r="X4" s="2" t="s">
        <v>37</v>
      </c>
    </row>
    <row r="5" spans="1:26" s="4" customFormat="1" ht="18" customHeight="1" x14ac:dyDescent="0.25">
      <c r="A5" s="24" t="s">
        <v>2</v>
      </c>
      <c r="B5" s="36" t="s">
        <v>68</v>
      </c>
      <c r="C5" s="24" t="s">
        <v>40</v>
      </c>
      <c r="D5" s="24" t="s">
        <v>66</v>
      </c>
      <c r="E5" s="24" t="s">
        <v>55</v>
      </c>
      <c r="F5" s="24" t="s">
        <v>0</v>
      </c>
      <c r="G5" s="24" t="s">
        <v>60</v>
      </c>
      <c r="H5" s="24" t="s">
        <v>46</v>
      </c>
      <c r="I5" s="32" t="s">
        <v>41</v>
      </c>
      <c r="J5" s="32"/>
      <c r="K5" s="32"/>
      <c r="L5" s="32"/>
      <c r="M5" s="24" t="s">
        <v>47</v>
      </c>
      <c r="N5" s="29" t="s">
        <v>41</v>
      </c>
      <c r="O5" s="30"/>
      <c r="P5" s="30"/>
      <c r="Q5" s="30"/>
      <c r="R5" s="31"/>
      <c r="S5" s="37" t="s">
        <v>69</v>
      </c>
      <c r="T5" s="24" t="s">
        <v>59</v>
      </c>
      <c r="U5" s="37" t="s">
        <v>70</v>
      </c>
      <c r="V5" s="37" t="s">
        <v>71</v>
      </c>
      <c r="W5" s="24" t="s">
        <v>65</v>
      </c>
      <c r="X5" s="27" t="s">
        <v>67</v>
      </c>
    </row>
    <row r="6" spans="1:26" s="4" customFormat="1" ht="90" customHeight="1" x14ac:dyDescent="0.25">
      <c r="A6" s="25"/>
      <c r="B6" s="36"/>
      <c r="C6" s="25"/>
      <c r="D6" s="25"/>
      <c r="E6" s="25"/>
      <c r="F6" s="25"/>
      <c r="G6" s="25"/>
      <c r="H6" s="25"/>
      <c r="I6" s="20" t="s">
        <v>48</v>
      </c>
      <c r="J6" s="20" t="s">
        <v>50</v>
      </c>
      <c r="K6" s="20" t="s">
        <v>63</v>
      </c>
      <c r="L6" s="20" t="s">
        <v>54</v>
      </c>
      <c r="M6" s="25"/>
      <c r="N6" s="21" t="s">
        <v>49</v>
      </c>
      <c r="O6" s="10" t="s">
        <v>62</v>
      </c>
      <c r="P6" s="10" t="s">
        <v>52</v>
      </c>
      <c r="Q6" s="10" t="s">
        <v>61</v>
      </c>
      <c r="R6" s="10" t="s">
        <v>36</v>
      </c>
      <c r="S6" s="38"/>
      <c r="T6" s="25"/>
      <c r="U6" s="38" t="s">
        <v>70</v>
      </c>
      <c r="V6" s="38"/>
      <c r="W6" s="25"/>
      <c r="X6" s="28"/>
    </row>
    <row r="7" spans="1:26" s="5" customFormat="1" x14ac:dyDescent="0.25">
      <c r="A7" s="3">
        <v>1</v>
      </c>
      <c r="B7" s="36"/>
      <c r="C7" s="3">
        <v>2</v>
      </c>
      <c r="D7" s="3">
        <v>3</v>
      </c>
      <c r="E7" s="3">
        <v>4</v>
      </c>
      <c r="F7" s="3">
        <v>5</v>
      </c>
      <c r="G7" s="3">
        <v>6</v>
      </c>
      <c r="H7" s="3" t="s">
        <v>56</v>
      </c>
      <c r="I7" s="3">
        <v>8</v>
      </c>
      <c r="J7" s="3">
        <v>9</v>
      </c>
      <c r="K7" s="3">
        <v>10</v>
      </c>
      <c r="L7" s="3">
        <v>11</v>
      </c>
      <c r="M7" s="3" t="s">
        <v>57</v>
      </c>
      <c r="N7" s="3">
        <v>13</v>
      </c>
      <c r="O7" s="3">
        <v>14</v>
      </c>
      <c r="P7" s="3">
        <v>15</v>
      </c>
      <c r="Q7" s="3">
        <v>16</v>
      </c>
      <c r="R7" s="3">
        <v>17</v>
      </c>
      <c r="S7" s="39"/>
      <c r="T7" s="3">
        <v>18</v>
      </c>
      <c r="U7" s="39"/>
      <c r="V7" s="39"/>
      <c r="W7" s="3">
        <v>19</v>
      </c>
      <c r="X7" s="3" t="s">
        <v>58</v>
      </c>
    </row>
    <row r="8" spans="1:26" s="15" customFormat="1" x14ac:dyDescent="0.2">
      <c r="A8" s="11">
        <v>1</v>
      </c>
      <c r="B8" s="40">
        <v>11</v>
      </c>
      <c r="C8" s="12" t="s">
        <v>4</v>
      </c>
      <c r="D8" s="13">
        <v>27102.100000000002</v>
      </c>
      <c r="E8" s="11">
        <v>8608</v>
      </c>
      <c r="F8" s="13">
        <v>1.6</v>
      </c>
      <c r="G8" s="11">
        <v>211</v>
      </c>
      <c r="H8" s="11">
        <v>24522.802901353964</v>
      </c>
      <c r="I8" s="11">
        <v>3803.5029013539652</v>
      </c>
      <c r="J8" s="11">
        <v>195.6</v>
      </c>
      <c r="K8" s="11">
        <v>19713.699999999997</v>
      </c>
      <c r="L8" s="11">
        <v>810</v>
      </c>
      <c r="M8" s="11">
        <v>32404.820535016446</v>
      </c>
      <c r="N8" s="11">
        <v>5559.1112242155168</v>
      </c>
      <c r="O8" s="11">
        <v>0</v>
      </c>
      <c r="P8" s="11">
        <v>218</v>
      </c>
      <c r="Q8" s="11">
        <v>388</v>
      </c>
      <c r="R8" s="11">
        <v>26239.709310800929</v>
      </c>
      <c r="S8" s="41">
        <v>-7671.0176336624827</v>
      </c>
      <c r="T8" s="13">
        <v>0</v>
      </c>
      <c r="U8" s="42">
        <v>7671.0176336624827</v>
      </c>
      <c r="V8" s="42">
        <v>7282.45929832397</v>
      </c>
      <c r="W8" s="13">
        <v>7282.5</v>
      </c>
      <c r="X8" s="13">
        <v>34384.600000000006</v>
      </c>
      <c r="Y8" s="43">
        <v>34384.607454502999</v>
      </c>
      <c r="Z8" s="44">
        <f>X8-Y8</f>
        <v>-7.4545029929140583E-3</v>
      </c>
    </row>
    <row r="9" spans="1:26" s="15" customFormat="1" x14ac:dyDescent="0.2">
      <c r="A9" s="11">
        <v>2</v>
      </c>
      <c r="B9" s="40">
        <v>12</v>
      </c>
      <c r="C9" s="12" t="s">
        <v>5</v>
      </c>
      <c r="D9" s="13">
        <v>11354.4</v>
      </c>
      <c r="E9" s="11">
        <v>19438</v>
      </c>
      <c r="F9" s="13">
        <v>2.2000000000000002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41">
        <v>0</v>
      </c>
      <c r="T9" s="13">
        <v>0</v>
      </c>
      <c r="U9" s="42">
        <v>0</v>
      </c>
      <c r="V9" s="42">
        <v>0</v>
      </c>
      <c r="W9" s="13">
        <v>0</v>
      </c>
      <c r="X9" s="13">
        <v>11354.4</v>
      </c>
      <c r="Y9" s="43">
        <v>11354.450318437779</v>
      </c>
      <c r="Z9" s="44">
        <f t="shared" ref="Z9:Z39" si="0">X9-Y9</f>
        <v>-5.031843777942413E-2</v>
      </c>
    </row>
    <row r="10" spans="1:26" s="15" customFormat="1" x14ac:dyDescent="0.2">
      <c r="A10" s="16">
        <v>3</v>
      </c>
      <c r="B10" s="45">
        <v>13</v>
      </c>
      <c r="C10" s="17" t="s">
        <v>6</v>
      </c>
      <c r="D10" s="13">
        <v>146235.90000000002</v>
      </c>
      <c r="E10" s="16">
        <v>52223</v>
      </c>
      <c r="F10" s="18">
        <v>1.9</v>
      </c>
      <c r="G10" s="11">
        <v>-13419</v>
      </c>
      <c r="H10" s="11">
        <v>199867.90771143144</v>
      </c>
      <c r="I10" s="11">
        <v>30645.807711431418</v>
      </c>
      <c r="J10" s="11">
        <v>4515.3999999999996</v>
      </c>
      <c r="K10" s="11">
        <v>164706.70000000001</v>
      </c>
      <c r="L10" s="11">
        <v>0</v>
      </c>
      <c r="M10" s="11">
        <v>224723.4220403654</v>
      </c>
      <c r="N10" s="11">
        <v>53206.977329850844</v>
      </c>
      <c r="O10" s="11">
        <v>767</v>
      </c>
      <c r="P10" s="11">
        <v>3522</v>
      </c>
      <c r="Q10" s="11">
        <v>2577</v>
      </c>
      <c r="R10" s="11">
        <v>164650.44471051457</v>
      </c>
      <c r="S10" s="41">
        <v>-38274.514328933961</v>
      </c>
      <c r="T10" s="13">
        <v>7261.5240299999996</v>
      </c>
      <c r="U10" s="42">
        <v>45536.038358933962</v>
      </c>
      <c r="V10" s="42">
        <v>43229.511623157137</v>
      </c>
      <c r="W10" s="13">
        <v>43229.5</v>
      </c>
      <c r="X10" s="13">
        <v>189465.40000000002</v>
      </c>
      <c r="Y10" s="43">
        <v>189465.46647930917</v>
      </c>
      <c r="Z10" s="44">
        <f t="shared" si="0"/>
        <v>-6.6479309141868725E-2</v>
      </c>
    </row>
    <row r="11" spans="1:26" s="15" customFormat="1" x14ac:dyDescent="0.2">
      <c r="A11" s="11">
        <v>4</v>
      </c>
      <c r="B11" s="40">
        <v>14</v>
      </c>
      <c r="C11" s="12" t="s">
        <v>7</v>
      </c>
      <c r="D11" s="13">
        <v>29774.3</v>
      </c>
      <c r="E11" s="11">
        <v>8400</v>
      </c>
      <c r="F11" s="13">
        <v>1.8</v>
      </c>
      <c r="G11" s="11">
        <v>38</v>
      </c>
      <c r="H11" s="11">
        <v>32176.00528272277</v>
      </c>
      <c r="I11" s="11">
        <v>2798.4052827227688</v>
      </c>
      <c r="J11" s="11">
        <v>579.6</v>
      </c>
      <c r="K11" s="11">
        <v>28498</v>
      </c>
      <c r="L11" s="11">
        <v>300</v>
      </c>
      <c r="M11" s="11">
        <v>38165.501393024984</v>
      </c>
      <c r="N11" s="11">
        <v>11484.977235943723</v>
      </c>
      <c r="O11" s="11">
        <v>4</v>
      </c>
      <c r="P11" s="11">
        <v>925</v>
      </c>
      <c r="Q11" s="11">
        <v>37</v>
      </c>
      <c r="R11" s="11">
        <v>25714.524157081258</v>
      </c>
      <c r="S11" s="41">
        <v>-5951.4961103022142</v>
      </c>
      <c r="T11" s="13">
        <v>167.9</v>
      </c>
      <c r="U11" s="42">
        <v>6119.3961103022139</v>
      </c>
      <c r="V11" s="42">
        <v>5809.4317119071666</v>
      </c>
      <c r="W11" s="13">
        <v>5809.4</v>
      </c>
      <c r="X11" s="13">
        <v>35583.699999999997</v>
      </c>
      <c r="Y11" s="43">
        <v>35583.663774593326</v>
      </c>
      <c r="Z11" s="44">
        <f t="shared" si="0"/>
        <v>3.6225406671292149E-2</v>
      </c>
    </row>
    <row r="12" spans="1:26" s="15" customFormat="1" x14ac:dyDescent="0.2">
      <c r="A12" s="11">
        <v>5</v>
      </c>
      <c r="B12" s="40">
        <v>15</v>
      </c>
      <c r="C12" s="12" t="s">
        <v>8</v>
      </c>
      <c r="D12" s="13">
        <v>88410.4</v>
      </c>
      <c r="E12" s="11">
        <v>27958</v>
      </c>
      <c r="F12" s="13">
        <v>1.6</v>
      </c>
      <c r="G12" s="11">
        <v>1972</v>
      </c>
      <c r="H12" s="11">
        <v>101098.7841268448</v>
      </c>
      <c r="I12" s="11">
        <v>23319.784126844803</v>
      </c>
      <c r="J12" s="11">
        <v>1676.8</v>
      </c>
      <c r="K12" s="11">
        <v>75597.2</v>
      </c>
      <c r="L12" s="11">
        <v>505</v>
      </c>
      <c r="M12" s="11">
        <v>118308.68469808857</v>
      </c>
      <c r="N12" s="11">
        <v>51273.721644727077</v>
      </c>
      <c r="O12" s="11">
        <v>2</v>
      </c>
      <c r="P12" s="11">
        <v>1452</v>
      </c>
      <c r="Q12" s="11">
        <v>1172</v>
      </c>
      <c r="R12" s="11">
        <v>64408.963053361498</v>
      </c>
      <c r="S12" s="41">
        <v>-15237.900571243779</v>
      </c>
      <c r="T12" s="13">
        <v>1541.3340000000001</v>
      </c>
      <c r="U12" s="42">
        <v>16779.234571243778</v>
      </c>
      <c r="V12" s="42">
        <v>15929.319766636023</v>
      </c>
      <c r="W12" s="13">
        <v>15929.3</v>
      </c>
      <c r="X12" s="13">
        <v>104339.7</v>
      </c>
      <c r="Y12" s="43">
        <v>104339.70396888741</v>
      </c>
      <c r="Z12" s="44">
        <f t="shared" si="0"/>
        <v>-3.9688874094281346E-3</v>
      </c>
    </row>
    <row r="13" spans="1:26" s="15" customFormat="1" x14ac:dyDescent="0.2">
      <c r="A13" s="11">
        <v>6</v>
      </c>
      <c r="B13" s="40">
        <v>16</v>
      </c>
      <c r="C13" s="12" t="s">
        <v>9</v>
      </c>
      <c r="D13" s="13">
        <v>49409.7</v>
      </c>
      <c r="E13" s="11">
        <v>13205</v>
      </c>
      <c r="F13" s="13">
        <v>1.6</v>
      </c>
      <c r="G13" s="11">
        <v>127</v>
      </c>
      <c r="H13" s="11">
        <v>66562.736029512918</v>
      </c>
      <c r="I13" s="11">
        <v>19724.362029512915</v>
      </c>
      <c r="J13" s="11">
        <v>1024.0999999999999</v>
      </c>
      <c r="K13" s="11">
        <v>45464.274000000005</v>
      </c>
      <c r="L13" s="11">
        <v>350</v>
      </c>
      <c r="M13" s="11">
        <v>80799.12499658452</v>
      </c>
      <c r="N13" s="11">
        <v>22473.757107492354</v>
      </c>
      <c r="O13" s="11">
        <v>4</v>
      </c>
      <c r="P13" s="11">
        <v>915</v>
      </c>
      <c r="Q13" s="11">
        <v>903</v>
      </c>
      <c r="R13" s="11">
        <v>56503.367889092173</v>
      </c>
      <c r="S13" s="41">
        <v>-14109.388967071602</v>
      </c>
      <c r="T13" s="13">
        <v>2078.7449999999999</v>
      </c>
      <c r="U13" s="42">
        <v>16188.133967071601</v>
      </c>
      <c r="V13" s="42">
        <v>15368.160048763839</v>
      </c>
      <c r="W13" s="13">
        <v>15368.2</v>
      </c>
      <c r="X13" s="13">
        <v>64777.899999999994</v>
      </c>
      <c r="Y13" s="43">
        <v>64777.91356734166</v>
      </c>
      <c r="Z13" s="44">
        <f t="shared" si="0"/>
        <v>-1.3567341666202992E-2</v>
      </c>
    </row>
    <row r="14" spans="1:26" s="15" customFormat="1" x14ac:dyDescent="0.2">
      <c r="A14" s="11">
        <v>7</v>
      </c>
      <c r="B14" s="40">
        <v>17</v>
      </c>
      <c r="C14" s="12" t="s">
        <v>10</v>
      </c>
      <c r="D14" s="13">
        <v>108537</v>
      </c>
      <c r="E14" s="11">
        <v>119275</v>
      </c>
      <c r="F14" s="13">
        <v>1.6</v>
      </c>
      <c r="G14" s="11">
        <v>7290</v>
      </c>
      <c r="H14" s="11">
        <v>147618.38441112061</v>
      </c>
      <c r="I14" s="11">
        <v>102934.37341112061</v>
      </c>
      <c r="J14" s="11">
        <v>798.8</v>
      </c>
      <c r="K14" s="11">
        <v>42385.210999999996</v>
      </c>
      <c r="L14" s="11">
        <v>1500</v>
      </c>
      <c r="M14" s="11">
        <v>168399.12803617155</v>
      </c>
      <c r="N14" s="11">
        <v>20467.848882355112</v>
      </c>
      <c r="O14" s="11">
        <v>147</v>
      </c>
      <c r="P14" s="11">
        <v>3167</v>
      </c>
      <c r="Q14" s="11">
        <v>12494</v>
      </c>
      <c r="R14" s="11">
        <v>132123.27915381643</v>
      </c>
      <c r="S14" s="41">
        <v>-13490.743625050934</v>
      </c>
      <c r="T14" s="13">
        <v>6615.5</v>
      </c>
      <c r="U14" s="42">
        <v>20106.243625050934</v>
      </c>
      <c r="V14" s="42">
        <v>19087.806577197302</v>
      </c>
      <c r="W14" s="13">
        <v>19087.8</v>
      </c>
      <c r="X14" s="13">
        <v>127624.8</v>
      </c>
      <c r="Y14" s="43">
        <v>127624.8644417348</v>
      </c>
      <c r="Z14" s="44">
        <f t="shared" si="0"/>
        <v>-6.4441734793945216E-2</v>
      </c>
    </row>
    <row r="15" spans="1:26" s="15" customFormat="1" x14ac:dyDescent="0.2">
      <c r="A15" s="11">
        <v>8</v>
      </c>
      <c r="B15" s="40">
        <v>18</v>
      </c>
      <c r="C15" s="12" t="s">
        <v>11</v>
      </c>
      <c r="D15" s="13">
        <v>46058.600000000006</v>
      </c>
      <c r="E15" s="11">
        <v>16989</v>
      </c>
      <c r="F15" s="13">
        <v>2.2000000000000002</v>
      </c>
      <c r="G15" s="11">
        <v>1059</v>
      </c>
      <c r="H15" s="11">
        <v>102951.50476613094</v>
      </c>
      <c r="I15" s="11">
        <v>61060.104766130928</v>
      </c>
      <c r="J15" s="11">
        <v>1861.1</v>
      </c>
      <c r="K15" s="11">
        <v>39480.300000000003</v>
      </c>
      <c r="L15" s="11">
        <v>550</v>
      </c>
      <c r="M15" s="11">
        <v>115127.59235252161</v>
      </c>
      <c r="N15" s="11">
        <v>31357.132691253726</v>
      </c>
      <c r="O15" s="11">
        <v>5</v>
      </c>
      <c r="P15" s="11">
        <v>1343</v>
      </c>
      <c r="Q15" s="11">
        <v>9855</v>
      </c>
      <c r="R15" s="11">
        <v>72567.459661267872</v>
      </c>
      <c r="S15" s="41">
        <v>-11117.087586390669</v>
      </c>
      <c r="T15" s="13">
        <v>1825.6</v>
      </c>
      <c r="U15" s="42">
        <v>12942.68758639067</v>
      </c>
      <c r="V15" s="42">
        <v>12287.104535544089</v>
      </c>
      <c r="W15" s="13">
        <v>12287.1</v>
      </c>
      <c r="X15" s="13">
        <v>58345.700000000004</v>
      </c>
      <c r="Y15" s="43">
        <v>58345.709817454052</v>
      </c>
      <c r="Z15" s="44">
        <f t="shared" si="0"/>
        <v>-9.8174540471518412E-3</v>
      </c>
    </row>
    <row r="16" spans="1:26" s="15" customFormat="1" x14ac:dyDescent="0.2">
      <c r="A16" s="11">
        <v>9</v>
      </c>
      <c r="B16" s="40">
        <v>19</v>
      </c>
      <c r="C16" s="12" t="s">
        <v>12</v>
      </c>
      <c r="D16" s="13">
        <v>5046.8</v>
      </c>
      <c r="E16" s="11">
        <v>3362</v>
      </c>
      <c r="F16" s="13">
        <v>2.5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41">
        <v>0</v>
      </c>
      <c r="T16" s="13">
        <v>0</v>
      </c>
      <c r="U16" s="42">
        <v>0</v>
      </c>
      <c r="V16" s="42">
        <v>0</v>
      </c>
      <c r="W16" s="13">
        <v>0</v>
      </c>
      <c r="X16" s="13">
        <v>5046.8</v>
      </c>
      <c r="Y16" s="43">
        <v>5046.8233559218079</v>
      </c>
      <c r="Z16" s="44">
        <f t="shared" si="0"/>
        <v>-2.3355921807706181E-2</v>
      </c>
    </row>
    <row r="17" spans="1:26" s="15" customFormat="1" x14ac:dyDescent="0.2">
      <c r="A17" s="11">
        <v>10</v>
      </c>
      <c r="B17" s="40">
        <v>20</v>
      </c>
      <c r="C17" s="12" t="s">
        <v>13</v>
      </c>
      <c r="D17" s="13">
        <v>63626.1</v>
      </c>
      <c r="E17" s="11">
        <v>17032</v>
      </c>
      <c r="F17" s="13">
        <v>1.8</v>
      </c>
      <c r="G17" s="11">
        <v>3052</v>
      </c>
      <c r="H17" s="11">
        <v>78088.537757612939</v>
      </c>
      <c r="I17" s="11">
        <v>6533.5377576129495</v>
      </c>
      <c r="J17" s="11">
        <v>2196.6999999999998</v>
      </c>
      <c r="K17" s="11">
        <v>68218.299999999988</v>
      </c>
      <c r="L17" s="11">
        <v>1140</v>
      </c>
      <c r="M17" s="11">
        <v>89954.941694677866</v>
      </c>
      <c r="N17" s="11">
        <v>37390.523172385561</v>
      </c>
      <c r="O17" s="11">
        <v>2</v>
      </c>
      <c r="P17" s="11">
        <v>1276</v>
      </c>
      <c r="Q17" s="11">
        <v>204</v>
      </c>
      <c r="R17" s="11">
        <v>51082.418522292304</v>
      </c>
      <c r="S17" s="41">
        <v>-8814.4039370649261</v>
      </c>
      <c r="T17" s="13">
        <v>78</v>
      </c>
      <c r="U17" s="42">
        <v>8892.4039370649261</v>
      </c>
      <c r="V17" s="42">
        <v>8441.978995296944</v>
      </c>
      <c r="W17" s="13">
        <v>8442</v>
      </c>
      <c r="X17" s="13">
        <v>72068.100000000006</v>
      </c>
      <c r="Y17" s="43">
        <v>72068.075159417465</v>
      </c>
      <c r="Z17" s="44">
        <f t="shared" si="0"/>
        <v>2.4840582540491596E-2</v>
      </c>
    </row>
    <row r="18" spans="1:26" s="15" customFormat="1" x14ac:dyDescent="0.2">
      <c r="A18" s="11">
        <v>11</v>
      </c>
      <c r="B18" s="40">
        <v>21</v>
      </c>
      <c r="C18" s="12" t="s">
        <v>14</v>
      </c>
      <c r="D18" s="13">
        <v>30002.799999999999</v>
      </c>
      <c r="E18" s="11">
        <v>17976</v>
      </c>
      <c r="F18" s="13">
        <v>2.2000000000000002</v>
      </c>
      <c r="G18" s="11">
        <v>-390</v>
      </c>
      <c r="H18" s="11">
        <v>35555.780240963853</v>
      </c>
      <c r="I18" s="11">
        <v>8770.0602409638559</v>
      </c>
      <c r="J18" s="11">
        <v>3385.6000000000004</v>
      </c>
      <c r="K18" s="11">
        <v>23400.119999999995</v>
      </c>
      <c r="L18" s="11">
        <v>0</v>
      </c>
      <c r="M18" s="11">
        <v>41972.388425009078</v>
      </c>
      <c r="N18" s="11">
        <v>7356.2791521619756</v>
      </c>
      <c r="O18" s="11">
        <v>0</v>
      </c>
      <c r="P18" s="11">
        <v>936</v>
      </c>
      <c r="Q18" s="11">
        <v>3575</v>
      </c>
      <c r="R18" s="11">
        <v>30105.109272847105</v>
      </c>
      <c r="S18" s="41">
        <v>-6806.6081840452243</v>
      </c>
      <c r="T18" s="13">
        <v>0</v>
      </c>
      <c r="U18" s="42">
        <v>6806.6081840452243</v>
      </c>
      <c r="V18" s="42">
        <v>6461.834586642949</v>
      </c>
      <c r="W18" s="13">
        <v>6461.8</v>
      </c>
      <c r="X18" s="13">
        <v>36464.6</v>
      </c>
      <c r="Y18" s="43">
        <v>36464.537004410769</v>
      </c>
      <c r="Z18" s="44">
        <f t="shared" si="0"/>
        <v>6.2995589229103643E-2</v>
      </c>
    </row>
    <row r="19" spans="1:26" s="15" customFormat="1" x14ac:dyDescent="0.2">
      <c r="A19" s="11">
        <v>12</v>
      </c>
      <c r="B19" s="40">
        <v>22</v>
      </c>
      <c r="C19" s="12" t="s">
        <v>15</v>
      </c>
      <c r="D19" s="13">
        <v>88870.5</v>
      </c>
      <c r="E19" s="11">
        <v>28555</v>
      </c>
      <c r="F19" s="13">
        <v>1.6</v>
      </c>
      <c r="G19" s="11">
        <v>-1842</v>
      </c>
      <c r="H19" s="11">
        <v>143245.51877865105</v>
      </c>
      <c r="I19" s="11">
        <v>44459.626778651051</v>
      </c>
      <c r="J19" s="11">
        <v>2218.1999999999998</v>
      </c>
      <c r="K19" s="11">
        <v>95617.691999999995</v>
      </c>
      <c r="L19" s="11">
        <v>950</v>
      </c>
      <c r="M19" s="11">
        <v>169554.15280162016</v>
      </c>
      <c r="N19" s="11">
        <v>49297.128955289634</v>
      </c>
      <c r="O19" s="11">
        <v>54</v>
      </c>
      <c r="P19" s="11">
        <v>2844</v>
      </c>
      <c r="Q19" s="11">
        <v>4511</v>
      </c>
      <c r="R19" s="11">
        <v>112848.02384633053</v>
      </c>
      <c r="S19" s="41">
        <v>-28150.634022969112</v>
      </c>
      <c r="T19" s="13">
        <v>5854.924</v>
      </c>
      <c r="U19" s="42">
        <v>34005.558022969111</v>
      </c>
      <c r="V19" s="42">
        <v>32283.082120987183</v>
      </c>
      <c r="W19" s="13">
        <v>32283.1</v>
      </c>
      <c r="X19" s="13">
        <v>121153.60000000001</v>
      </c>
      <c r="Y19" s="43">
        <v>121153.49556197374</v>
      </c>
      <c r="Z19" s="44">
        <f t="shared" si="0"/>
        <v>0.10443802626105025</v>
      </c>
    </row>
    <row r="20" spans="1:26" s="15" customFormat="1" x14ac:dyDescent="0.2">
      <c r="A20" s="11">
        <v>13</v>
      </c>
      <c r="B20" s="40">
        <v>23</v>
      </c>
      <c r="C20" s="12" t="s">
        <v>16</v>
      </c>
      <c r="D20" s="13">
        <v>16201.5</v>
      </c>
      <c r="E20" s="11">
        <v>3988</v>
      </c>
      <c r="F20" s="13">
        <v>2.2000000000000002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41">
        <v>0</v>
      </c>
      <c r="T20" s="13">
        <v>0</v>
      </c>
      <c r="U20" s="42">
        <v>0</v>
      </c>
      <c r="V20" s="42">
        <v>0</v>
      </c>
      <c r="W20" s="13">
        <v>0</v>
      </c>
      <c r="X20" s="13">
        <v>16201.5</v>
      </c>
      <c r="Y20" s="43">
        <v>16201.500000000002</v>
      </c>
      <c r="Z20" s="44">
        <f t="shared" si="0"/>
        <v>0</v>
      </c>
    </row>
    <row r="21" spans="1:26" s="15" customFormat="1" x14ac:dyDescent="0.2">
      <c r="A21" s="11">
        <v>14</v>
      </c>
      <c r="B21" s="40">
        <v>24</v>
      </c>
      <c r="C21" s="12" t="s">
        <v>17</v>
      </c>
      <c r="D21" s="13">
        <v>87585.8</v>
      </c>
      <c r="E21" s="11">
        <v>49010</v>
      </c>
      <c r="F21" s="13">
        <v>2.1</v>
      </c>
      <c r="G21" s="11">
        <v>3519</v>
      </c>
      <c r="H21" s="11">
        <v>162595.48162935133</v>
      </c>
      <c r="I21" s="11">
        <v>47708.981629351329</v>
      </c>
      <c r="J21" s="11">
        <v>14737.8</v>
      </c>
      <c r="K21" s="11">
        <v>98623.7</v>
      </c>
      <c r="L21" s="11">
        <v>1525</v>
      </c>
      <c r="M21" s="11">
        <v>177667.50521411671</v>
      </c>
      <c r="N21" s="11">
        <v>35546.325964154479</v>
      </c>
      <c r="O21" s="11">
        <v>62</v>
      </c>
      <c r="P21" s="11">
        <v>3493</v>
      </c>
      <c r="Q21" s="11">
        <v>7639</v>
      </c>
      <c r="R21" s="11">
        <v>130927.17924996224</v>
      </c>
      <c r="S21" s="41">
        <v>-11553.023584765382</v>
      </c>
      <c r="T21" s="13">
        <v>4963.3931600000005</v>
      </c>
      <c r="U21" s="42">
        <v>16516.416744765382</v>
      </c>
      <c r="V21" s="42">
        <v>15679.814392563627</v>
      </c>
      <c r="W21" s="13">
        <v>15679.8</v>
      </c>
      <c r="X21" s="13">
        <v>103265.60000000001</v>
      </c>
      <c r="Y21" s="43">
        <v>103265.55158325254</v>
      </c>
      <c r="Z21" s="44">
        <f t="shared" si="0"/>
        <v>4.8416747464216314E-2</v>
      </c>
    </row>
    <row r="22" spans="1:26" s="15" customFormat="1" x14ac:dyDescent="0.2">
      <c r="A22" s="11">
        <v>15</v>
      </c>
      <c r="B22" s="40">
        <v>25</v>
      </c>
      <c r="C22" s="12" t="s">
        <v>18</v>
      </c>
      <c r="D22" s="13">
        <v>107073.79999999999</v>
      </c>
      <c r="E22" s="11">
        <v>63918</v>
      </c>
      <c r="F22" s="13">
        <v>1.6</v>
      </c>
      <c r="G22" s="11">
        <v>4273</v>
      </c>
      <c r="H22" s="11">
        <v>144769.2393672342</v>
      </c>
      <c r="I22" s="11">
        <v>29061.82736723424</v>
      </c>
      <c r="J22" s="11">
        <v>12337.499999999998</v>
      </c>
      <c r="K22" s="11">
        <v>102069.91199999997</v>
      </c>
      <c r="L22" s="11">
        <v>1300</v>
      </c>
      <c r="M22" s="11">
        <v>192943.47553598427</v>
      </c>
      <c r="N22" s="11">
        <v>41267.767071264556</v>
      </c>
      <c r="O22" s="11">
        <v>1334</v>
      </c>
      <c r="P22" s="11">
        <v>4742</v>
      </c>
      <c r="Q22" s="11">
        <v>5192</v>
      </c>
      <c r="R22" s="11">
        <v>140407.7084647197</v>
      </c>
      <c r="S22" s="41">
        <v>-43901.236168750067</v>
      </c>
      <c r="T22" s="13">
        <v>2625</v>
      </c>
      <c r="U22" s="42">
        <v>46526.236168750067</v>
      </c>
      <c r="V22" s="42">
        <v>44169.553165446283</v>
      </c>
      <c r="W22" s="13">
        <v>44169.599999999999</v>
      </c>
      <c r="X22" s="13">
        <v>151243.4</v>
      </c>
      <c r="Y22" s="43">
        <v>151243.38757895722</v>
      </c>
      <c r="Z22" s="44">
        <f t="shared" si="0"/>
        <v>1.2421042774803936E-2</v>
      </c>
    </row>
    <row r="23" spans="1:26" s="15" customFormat="1" x14ac:dyDescent="0.2">
      <c r="A23" s="11">
        <v>16</v>
      </c>
      <c r="B23" s="40">
        <v>26</v>
      </c>
      <c r="C23" s="12" t="s">
        <v>19</v>
      </c>
      <c r="D23" s="13">
        <v>29462.199999999997</v>
      </c>
      <c r="E23" s="11">
        <v>9655</v>
      </c>
      <c r="F23" s="13">
        <v>1.6</v>
      </c>
      <c r="G23" s="11">
        <v>-1302</v>
      </c>
      <c r="H23" s="11">
        <v>50102.676886186629</v>
      </c>
      <c r="I23" s="11">
        <v>19023.576886186624</v>
      </c>
      <c r="J23" s="11">
        <v>287.3</v>
      </c>
      <c r="K23" s="11">
        <v>29941.800000000003</v>
      </c>
      <c r="L23" s="11">
        <v>850</v>
      </c>
      <c r="M23" s="11">
        <v>64264.724677288745</v>
      </c>
      <c r="N23" s="11">
        <v>20690.082000000002</v>
      </c>
      <c r="O23" s="11">
        <v>3</v>
      </c>
      <c r="P23" s="11">
        <v>1280</v>
      </c>
      <c r="Q23" s="11">
        <v>1999</v>
      </c>
      <c r="R23" s="11">
        <v>40292.642677288743</v>
      </c>
      <c r="S23" s="41">
        <v>-15464.047791102115</v>
      </c>
      <c r="T23" s="13">
        <v>409.1</v>
      </c>
      <c r="U23" s="42">
        <v>15873.147791102116</v>
      </c>
      <c r="V23" s="42">
        <v>15069.128796904066</v>
      </c>
      <c r="W23" s="13">
        <v>15069.1</v>
      </c>
      <c r="X23" s="13">
        <v>44531.299999999996</v>
      </c>
      <c r="Y23" s="43">
        <v>44531.21023463524</v>
      </c>
      <c r="Z23" s="44">
        <f t="shared" si="0"/>
        <v>8.9765364755294286E-2</v>
      </c>
    </row>
    <row r="24" spans="1:26" s="15" customFormat="1" x14ac:dyDescent="0.2">
      <c r="A24" s="11">
        <v>17</v>
      </c>
      <c r="B24" s="40">
        <v>27</v>
      </c>
      <c r="C24" s="12" t="s">
        <v>20</v>
      </c>
      <c r="D24" s="13">
        <v>30869</v>
      </c>
      <c r="E24" s="11">
        <v>39455</v>
      </c>
      <c r="F24" s="13">
        <v>1.6</v>
      </c>
      <c r="G24" s="11">
        <v>860</v>
      </c>
      <c r="H24" s="11">
        <v>85333.856606278088</v>
      </c>
      <c r="I24" s="11">
        <v>44096.956606278087</v>
      </c>
      <c r="J24" s="11">
        <v>5739.0999999999995</v>
      </c>
      <c r="K24" s="11">
        <v>35497.800000000003</v>
      </c>
      <c r="L24" s="11">
        <v>0</v>
      </c>
      <c r="M24" s="11">
        <v>96821.65627360472</v>
      </c>
      <c r="N24" s="11">
        <v>22608.537249301917</v>
      </c>
      <c r="O24" s="11">
        <v>353</v>
      </c>
      <c r="P24" s="11">
        <v>3844</v>
      </c>
      <c r="Q24" s="11">
        <v>2881</v>
      </c>
      <c r="R24" s="11">
        <v>67135.11902430281</v>
      </c>
      <c r="S24" s="41">
        <v>-10627.799667326632</v>
      </c>
      <c r="T24" s="13">
        <v>38484.274019999997</v>
      </c>
      <c r="U24" s="42">
        <v>49112.073687326629</v>
      </c>
      <c r="V24" s="42">
        <v>46624.410836282063</v>
      </c>
      <c r="W24" s="13">
        <v>46624.4</v>
      </c>
      <c r="X24" s="13">
        <v>77493.399999999994</v>
      </c>
      <c r="Y24" s="43">
        <v>77493.420408004924</v>
      </c>
      <c r="Z24" s="44">
        <f t="shared" si="0"/>
        <v>-2.0408004929777235E-2</v>
      </c>
    </row>
    <row r="25" spans="1:26" s="15" customFormat="1" x14ac:dyDescent="0.2">
      <c r="A25" s="11">
        <v>18</v>
      </c>
      <c r="B25" s="40">
        <v>28</v>
      </c>
      <c r="C25" s="12" t="s">
        <v>21</v>
      </c>
      <c r="D25" s="13">
        <v>75552.399999999994</v>
      </c>
      <c r="E25" s="11">
        <v>74188</v>
      </c>
      <c r="F25" s="13">
        <v>1.6</v>
      </c>
      <c r="G25" s="11">
        <v>2916</v>
      </c>
      <c r="H25" s="11">
        <v>94651.588345023032</v>
      </c>
      <c r="I25" s="11">
        <v>16489.988345023034</v>
      </c>
      <c r="J25" s="11">
        <v>9478.9</v>
      </c>
      <c r="K25" s="11">
        <v>66832.7</v>
      </c>
      <c r="L25" s="11">
        <v>1850</v>
      </c>
      <c r="M25" s="11">
        <v>114274.92237905193</v>
      </c>
      <c r="N25" s="11">
        <v>19391.991193358157</v>
      </c>
      <c r="O25" s="11">
        <v>45</v>
      </c>
      <c r="P25" s="11">
        <v>10186</v>
      </c>
      <c r="Q25" s="11">
        <v>1630</v>
      </c>
      <c r="R25" s="11">
        <v>83021.931185693771</v>
      </c>
      <c r="S25" s="41">
        <v>-16707.3340340289</v>
      </c>
      <c r="T25" s="13">
        <v>69.31</v>
      </c>
      <c r="U25" s="42">
        <v>16776.644034028901</v>
      </c>
      <c r="V25" s="42">
        <v>15926.860447321549</v>
      </c>
      <c r="W25" s="13">
        <v>15926.9</v>
      </c>
      <c r="X25" s="13">
        <v>91479.299999999988</v>
      </c>
      <c r="Y25" s="43">
        <v>91479.34934763232</v>
      </c>
      <c r="Z25" s="44">
        <f t="shared" si="0"/>
        <v>-4.9347632331773639E-2</v>
      </c>
    </row>
    <row r="26" spans="1:26" s="15" customFormat="1" x14ac:dyDescent="0.2">
      <c r="A26" s="11">
        <v>19</v>
      </c>
      <c r="B26" s="40">
        <v>29</v>
      </c>
      <c r="C26" s="12" t="s">
        <v>22</v>
      </c>
      <c r="D26" s="13">
        <v>88309</v>
      </c>
      <c r="E26" s="11">
        <v>25535</v>
      </c>
      <c r="F26" s="13">
        <v>1.6</v>
      </c>
      <c r="G26" s="11">
        <v>8526</v>
      </c>
      <c r="H26" s="11">
        <v>117500.15031178863</v>
      </c>
      <c r="I26" s="11">
        <v>20991.505311788609</v>
      </c>
      <c r="J26" s="11">
        <v>4283.1000000000004</v>
      </c>
      <c r="K26" s="11">
        <v>90975.545000000013</v>
      </c>
      <c r="L26" s="11">
        <v>1250</v>
      </c>
      <c r="M26" s="11">
        <v>154776.66825169724</v>
      </c>
      <c r="N26" s="11">
        <v>34825.719931365573</v>
      </c>
      <c r="O26" s="11">
        <v>38</v>
      </c>
      <c r="P26" s="11">
        <v>3939</v>
      </c>
      <c r="Q26" s="11">
        <v>2690</v>
      </c>
      <c r="R26" s="11">
        <v>113283.94832033166</v>
      </c>
      <c r="S26" s="41">
        <v>-28750.517939908605</v>
      </c>
      <c r="T26" s="13">
        <v>0</v>
      </c>
      <c r="U26" s="42">
        <v>28750.517939908605</v>
      </c>
      <c r="V26" s="42">
        <v>27294.224404377092</v>
      </c>
      <c r="W26" s="13">
        <v>27294.2</v>
      </c>
      <c r="X26" s="13">
        <v>115603.2</v>
      </c>
      <c r="Y26" s="43">
        <v>115603.24908722707</v>
      </c>
      <c r="Z26" s="44">
        <f t="shared" si="0"/>
        <v>-4.9087227074778639E-2</v>
      </c>
    </row>
    <row r="27" spans="1:26" s="15" customFormat="1" x14ac:dyDescent="0.2">
      <c r="A27" s="11">
        <v>20</v>
      </c>
      <c r="B27" s="40">
        <v>30</v>
      </c>
      <c r="C27" s="12" t="s">
        <v>23</v>
      </c>
      <c r="D27" s="13">
        <v>53560.800000000003</v>
      </c>
      <c r="E27" s="11">
        <v>50620</v>
      </c>
      <c r="F27" s="13">
        <v>1.6</v>
      </c>
      <c r="G27" s="11">
        <v>4581</v>
      </c>
      <c r="H27" s="11">
        <v>115703.17034964665</v>
      </c>
      <c r="I27" s="11">
        <v>49182.730349646656</v>
      </c>
      <c r="J27" s="11">
        <v>14659.8</v>
      </c>
      <c r="K27" s="11">
        <v>50410.639999999992</v>
      </c>
      <c r="L27" s="11">
        <v>1450</v>
      </c>
      <c r="M27" s="11">
        <v>137391.80560084397</v>
      </c>
      <c r="N27" s="11">
        <v>18551.236319284977</v>
      </c>
      <c r="O27" s="11">
        <v>3</v>
      </c>
      <c r="P27" s="11">
        <v>3452</v>
      </c>
      <c r="Q27" s="11">
        <v>9074</v>
      </c>
      <c r="R27" s="11">
        <v>106311.56928155902</v>
      </c>
      <c r="S27" s="41">
        <v>-17107.635251197324</v>
      </c>
      <c r="T27" s="13">
        <v>0</v>
      </c>
      <c r="U27" s="42">
        <v>17107.635251197324</v>
      </c>
      <c r="V27" s="42">
        <v>16241.086040618864</v>
      </c>
      <c r="W27" s="13">
        <v>16241.1</v>
      </c>
      <c r="X27" s="13">
        <v>69801.900000000009</v>
      </c>
      <c r="Y27" s="43">
        <v>69801.94166298295</v>
      </c>
      <c r="Z27" s="44">
        <f t="shared" si="0"/>
        <v>-4.1662982941488735E-2</v>
      </c>
    </row>
    <row r="28" spans="1:26" s="15" customFormat="1" x14ac:dyDescent="0.2">
      <c r="A28" s="11">
        <v>21</v>
      </c>
      <c r="B28" s="40">
        <v>31</v>
      </c>
      <c r="C28" s="12" t="s">
        <v>24</v>
      </c>
      <c r="D28" s="13">
        <v>37056.899999999994</v>
      </c>
      <c r="E28" s="11">
        <v>15274</v>
      </c>
      <c r="F28" s="13">
        <v>2.1</v>
      </c>
      <c r="G28" s="11">
        <v>1493</v>
      </c>
      <c r="H28" s="11">
        <v>76983.163751234737</v>
      </c>
      <c r="I28" s="11">
        <v>25157.66375123473</v>
      </c>
      <c r="J28" s="11">
        <v>2532</v>
      </c>
      <c r="K28" s="11">
        <v>48003.5</v>
      </c>
      <c r="L28" s="11">
        <v>1290</v>
      </c>
      <c r="M28" s="11">
        <v>86567.867039058576</v>
      </c>
      <c r="N28" s="11">
        <v>18244.283313527601</v>
      </c>
      <c r="O28" s="11">
        <v>0</v>
      </c>
      <c r="P28" s="11">
        <v>3458</v>
      </c>
      <c r="Q28" s="11">
        <v>1240</v>
      </c>
      <c r="R28" s="11">
        <v>63625.583725530974</v>
      </c>
      <c r="S28" s="41">
        <v>-8091.7032878238388</v>
      </c>
      <c r="T28" s="13">
        <v>0</v>
      </c>
      <c r="U28" s="42">
        <v>8091.7032878238388</v>
      </c>
      <c r="V28" s="42">
        <v>7681.8360564186014</v>
      </c>
      <c r="W28" s="13">
        <v>7681.8</v>
      </c>
      <c r="X28" s="13">
        <v>44738.7</v>
      </c>
      <c r="Y28" s="43">
        <v>44738.659170997242</v>
      </c>
      <c r="Z28" s="44">
        <f t="shared" si="0"/>
        <v>4.0829002755344845E-2</v>
      </c>
    </row>
    <row r="29" spans="1:26" s="15" customFormat="1" x14ac:dyDescent="0.2">
      <c r="A29" s="11">
        <v>22</v>
      </c>
      <c r="B29" s="40">
        <v>32</v>
      </c>
      <c r="C29" s="12" t="s">
        <v>25</v>
      </c>
      <c r="D29" s="13">
        <v>13504.7</v>
      </c>
      <c r="E29" s="11">
        <v>49565</v>
      </c>
      <c r="F29" s="13">
        <v>2.2000000000000002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41">
        <v>0</v>
      </c>
      <c r="T29" s="13">
        <v>0</v>
      </c>
      <c r="U29" s="42">
        <v>0</v>
      </c>
      <c r="V29" s="42">
        <v>0</v>
      </c>
      <c r="W29" s="13">
        <v>0</v>
      </c>
      <c r="X29" s="13">
        <v>13504.7</v>
      </c>
      <c r="Y29" s="43">
        <v>13504.676653366476</v>
      </c>
      <c r="Z29" s="44">
        <f t="shared" si="0"/>
        <v>2.3346633524852223E-2</v>
      </c>
    </row>
    <row r="30" spans="1:26" s="15" customFormat="1" x14ac:dyDescent="0.2">
      <c r="A30" s="11">
        <v>23</v>
      </c>
      <c r="B30" s="40">
        <v>33</v>
      </c>
      <c r="C30" s="12" t="s">
        <v>26</v>
      </c>
      <c r="D30" s="13">
        <v>55309.5</v>
      </c>
      <c r="E30" s="11">
        <v>13549</v>
      </c>
      <c r="F30" s="13">
        <v>1.6</v>
      </c>
      <c r="G30" s="11">
        <v>497</v>
      </c>
      <c r="H30" s="11">
        <v>69582.798627981669</v>
      </c>
      <c r="I30" s="11">
        <v>18494.098627981653</v>
      </c>
      <c r="J30" s="11">
        <v>811.50000000000011</v>
      </c>
      <c r="K30" s="11">
        <v>49187.200000000012</v>
      </c>
      <c r="L30" s="11">
        <v>1090</v>
      </c>
      <c r="M30" s="11">
        <v>93500.705056568549</v>
      </c>
      <c r="N30" s="11">
        <v>22815.589677909113</v>
      </c>
      <c r="O30" s="11">
        <v>0</v>
      </c>
      <c r="P30" s="11">
        <v>1786</v>
      </c>
      <c r="Q30" s="11">
        <v>4489</v>
      </c>
      <c r="R30" s="11">
        <v>64410.11537865943</v>
      </c>
      <c r="S30" s="41">
        <v>-23420.906428586881</v>
      </c>
      <c r="T30" s="13">
        <v>56</v>
      </c>
      <c r="U30" s="42">
        <v>23476.906428586881</v>
      </c>
      <c r="V30" s="42">
        <v>22287.735953895324</v>
      </c>
      <c r="W30" s="13">
        <v>22287.7</v>
      </c>
      <c r="X30" s="13">
        <v>77597.2</v>
      </c>
      <c r="Y30" s="43">
        <v>77597.253036717491</v>
      </c>
      <c r="Z30" s="44">
        <f t="shared" si="0"/>
        <v>-5.3036717494251207E-2</v>
      </c>
    </row>
    <row r="31" spans="1:26" s="15" customFormat="1" x14ac:dyDescent="0.2">
      <c r="A31" s="11">
        <v>24</v>
      </c>
      <c r="B31" s="40">
        <v>34</v>
      </c>
      <c r="C31" s="12" t="s">
        <v>27</v>
      </c>
      <c r="D31" s="13">
        <v>59031.599999999991</v>
      </c>
      <c r="E31" s="11">
        <v>28719</v>
      </c>
      <c r="F31" s="13">
        <v>1.6</v>
      </c>
      <c r="G31" s="11">
        <v>5280</v>
      </c>
      <c r="H31" s="11">
        <v>113297.95259970429</v>
      </c>
      <c r="I31" s="11">
        <v>35160.352599704289</v>
      </c>
      <c r="J31" s="11">
        <v>5804.4000000000005</v>
      </c>
      <c r="K31" s="11">
        <v>70883.200000000012</v>
      </c>
      <c r="L31" s="11">
        <v>1450</v>
      </c>
      <c r="M31" s="11">
        <v>132332.12177106427</v>
      </c>
      <c r="N31" s="11">
        <v>19601.120420645835</v>
      </c>
      <c r="O31" s="11">
        <v>139</v>
      </c>
      <c r="P31" s="11">
        <v>1526</v>
      </c>
      <c r="Q31" s="11">
        <v>3673</v>
      </c>
      <c r="R31" s="11">
        <v>107393.00135041843</v>
      </c>
      <c r="S31" s="41">
        <v>-13754.169171359972</v>
      </c>
      <c r="T31" s="13">
        <v>3507.8255199999999</v>
      </c>
      <c r="U31" s="42">
        <v>17261.994691359971</v>
      </c>
      <c r="V31" s="42">
        <v>16387.626746686808</v>
      </c>
      <c r="W31" s="13">
        <v>16387.599999999999</v>
      </c>
      <c r="X31" s="13">
        <v>75419.199999999983</v>
      </c>
      <c r="Y31" s="43">
        <v>75419.170658326213</v>
      </c>
      <c r="Z31" s="44">
        <f t="shared" si="0"/>
        <v>2.9341673769522458E-2</v>
      </c>
    </row>
    <row r="32" spans="1:26" s="15" customFormat="1" x14ac:dyDescent="0.2">
      <c r="A32" s="11">
        <v>25</v>
      </c>
      <c r="B32" s="40">
        <v>35</v>
      </c>
      <c r="C32" s="12" t="s">
        <v>28</v>
      </c>
      <c r="D32" s="13">
        <v>54675.100000000006</v>
      </c>
      <c r="E32" s="11">
        <v>33239</v>
      </c>
      <c r="F32" s="13">
        <v>1.6</v>
      </c>
      <c r="G32" s="11">
        <v>-5200</v>
      </c>
      <c r="H32" s="11">
        <v>83303.885403884487</v>
      </c>
      <c r="I32" s="11">
        <v>22053.285403884474</v>
      </c>
      <c r="J32" s="11">
        <v>8735.4</v>
      </c>
      <c r="K32" s="11">
        <v>51880.200000000004</v>
      </c>
      <c r="L32" s="11">
        <v>635</v>
      </c>
      <c r="M32" s="11">
        <v>93613.525233967681</v>
      </c>
      <c r="N32" s="11">
        <v>14340.023999518768</v>
      </c>
      <c r="O32" s="11">
        <v>14</v>
      </c>
      <c r="P32" s="11">
        <v>2805</v>
      </c>
      <c r="Q32" s="11">
        <v>2892</v>
      </c>
      <c r="R32" s="11">
        <v>73562.501234448908</v>
      </c>
      <c r="S32" s="41">
        <v>-15509.639830083193</v>
      </c>
      <c r="T32" s="13">
        <v>1267.06</v>
      </c>
      <c r="U32" s="42">
        <v>16776.699830083195</v>
      </c>
      <c r="V32" s="42">
        <v>15926.913417150821</v>
      </c>
      <c r="W32" s="13">
        <v>15926.9</v>
      </c>
      <c r="X32" s="13">
        <v>70602</v>
      </c>
      <c r="Y32" s="43">
        <v>70602.116266253579</v>
      </c>
      <c r="Z32" s="44">
        <f t="shared" si="0"/>
        <v>-0.11626625357894227</v>
      </c>
    </row>
    <row r="33" spans="1:26" s="15" customFormat="1" x14ac:dyDescent="0.2">
      <c r="A33" s="11">
        <v>26</v>
      </c>
      <c r="B33" s="40">
        <v>36</v>
      </c>
      <c r="C33" s="12" t="s">
        <v>29</v>
      </c>
      <c r="D33" s="13">
        <v>27640.6</v>
      </c>
      <c r="E33" s="11">
        <v>65429</v>
      </c>
      <c r="F33" s="13">
        <v>1.6</v>
      </c>
      <c r="G33" s="11">
        <v>30</v>
      </c>
      <c r="H33" s="11">
        <v>11322.294325301205</v>
      </c>
      <c r="I33" s="11">
        <v>3072.3313253012047</v>
      </c>
      <c r="J33" s="11">
        <v>0</v>
      </c>
      <c r="K33" s="11">
        <v>7749.9629999999997</v>
      </c>
      <c r="L33" s="11">
        <v>500</v>
      </c>
      <c r="M33" s="11">
        <v>11814.690863905325</v>
      </c>
      <c r="N33" s="11">
        <v>1624.896</v>
      </c>
      <c r="O33" s="11">
        <v>12</v>
      </c>
      <c r="P33" s="11">
        <v>199</v>
      </c>
      <c r="Q33" s="11">
        <v>270</v>
      </c>
      <c r="R33" s="11">
        <v>9708.7948639053247</v>
      </c>
      <c r="S33" s="41">
        <v>-462.39653860412</v>
      </c>
      <c r="T33" s="13">
        <v>239.6</v>
      </c>
      <c r="U33" s="42">
        <v>701.99653860412002</v>
      </c>
      <c r="V33" s="42">
        <v>666.43846541492007</v>
      </c>
      <c r="W33" s="13">
        <v>666.5</v>
      </c>
      <c r="X33" s="13">
        <v>28307.1</v>
      </c>
      <c r="Y33" s="43">
        <v>28307.079412550767</v>
      </c>
      <c r="Z33" s="44">
        <f t="shared" si="0"/>
        <v>2.0587449231243227E-2</v>
      </c>
    </row>
    <row r="34" spans="1:26" s="15" customFormat="1" x14ac:dyDescent="0.2">
      <c r="A34" s="11">
        <v>27</v>
      </c>
      <c r="B34" s="40">
        <v>37</v>
      </c>
      <c r="C34" s="12" t="s">
        <v>30</v>
      </c>
      <c r="D34" s="13">
        <v>59605.3</v>
      </c>
      <c r="E34" s="11">
        <v>20520</v>
      </c>
      <c r="F34" s="13">
        <v>1.6</v>
      </c>
      <c r="G34" s="11">
        <v>1150</v>
      </c>
      <c r="H34" s="11">
        <v>64562.838544688311</v>
      </c>
      <c r="I34" s="11">
        <v>8828.3285446883074</v>
      </c>
      <c r="J34" s="11">
        <v>1066</v>
      </c>
      <c r="K34" s="11">
        <v>53068.51</v>
      </c>
      <c r="L34" s="11">
        <v>1600</v>
      </c>
      <c r="M34" s="11">
        <v>80504.363645288366</v>
      </c>
      <c r="N34" s="11">
        <v>20704.410863920646</v>
      </c>
      <c r="O34" s="11">
        <v>12</v>
      </c>
      <c r="P34" s="11">
        <v>568</v>
      </c>
      <c r="Q34" s="11">
        <v>3283</v>
      </c>
      <c r="R34" s="11">
        <v>55936.952781367712</v>
      </c>
      <c r="S34" s="41">
        <v>-14791.525100600062</v>
      </c>
      <c r="T34" s="13">
        <v>454.6</v>
      </c>
      <c r="U34" s="42">
        <v>15246.125100600062</v>
      </c>
      <c r="V34" s="42">
        <v>14473.866546082378</v>
      </c>
      <c r="W34" s="13">
        <v>14473.9</v>
      </c>
      <c r="X34" s="13">
        <v>74079.199999999997</v>
      </c>
      <c r="Y34" s="43">
        <v>74079.116615914318</v>
      </c>
      <c r="Z34" s="44">
        <f t="shared" si="0"/>
        <v>8.3384085679426789E-2</v>
      </c>
    </row>
    <row r="35" spans="1:26" s="15" customFormat="1" x14ac:dyDescent="0.2">
      <c r="A35" s="11">
        <v>28</v>
      </c>
      <c r="B35" s="40">
        <v>38</v>
      </c>
      <c r="C35" s="12" t="s">
        <v>31</v>
      </c>
      <c r="D35" s="13">
        <v>47016.600000000006</v>
      </c>
      <c r="E35" s="11">
        <v>11018</v>
      </c>
      <c r="F35" s="13">
        <v>1.6</v>
      </c>
      <c r="G35" s="11">
        <v>1019</v>
      </c>
      <c r="H35" s="11">
        <v>46506.318135618392</v>
      </c>
      <c r="I35" s="11">
        <v>5963.5181356183939</v>
      </c>
      <c r="J35" s="11">
        <v>1686.8999999999999</v>
      </c>
      <c r="K35" s="11">
        <v>38255.9</v>
      </c>
      <c r="L35" s="11">
        <v>600</v>
      </c>
      <c r="M35" s="11">
        <v>55968.943706885635</v>
      </c>
      <c r="N35" s="11">
        <v>15800.451005730214</v>
      </c>
      <c r="O35" s="11">
        <v>0</v>
      </c>
      <c r="P35" s="11">
        <v>176</v>
      </c>
      <c r="Q35" s="11">
        <v>322</v>
      </c>
      <c r="R35" s="11">
        <v>39670.492701155425</v>
      </c>
      <c r="S35" s="41">
        <v>-8443.6255712672428</v>
      </c>
      <c r="T35" s="13">
        <v>0</v>
      </c>
      <c r="U35" s="42">
        <v>8443.6255712672428</v>
      </c>
      <c r="V35" s="42">
        <v>8015.9324993863911</v>
      </c>
      <c r="W35" s="13">
        <v>8015.9</v>
      </c>
      <c r="X35" s="13">
        <v>55032.500000000007</v>
      </c>
      <c r="Y35" s="43">
        <v>55032.437290688678</v>
      </c>
      <c r="Z35" s="44">
        <f t="shared" si="0"/>
        <v>6.270931132894475E-2</v>
      </c>
    </row>
    <row r="36" spans="1:26" s="15" customFormat="1" x14ac:dyDescent="0.2">
      <c r="A36" s="11">
        <v>29</v>
      </c>
      <c r="B36" s="40">
        <v>39</v>
      </c>
      <c r="C36" s="12" t="s">
        <v>32</v>
      </c>
      <c r="D36" s="13">
        <v>65685.899999999994</v>
      </c>
      <c r="E36" s="11">
        <v>24923</v>
      </c>
      <c r="F36" s="13">
        <v>1.6</v>
      </c>
      <c r="G36" s="11">
        <v>1973</v>
      </c>
      <c r="H36" s="11">
        <v>83353.008416859055</v>
      </c>
      <c r="I36" s="11">
        <v>27066.208416859055</v>
      </c>
      <c r="J36" s="11">
        <v>740.6</v>
      </c>
      <c r="K36" s="11">
        <v>54521.2</v>
      </c>
      <c r="L36" s="11">
        <v>1025</v>
      </c>
      <c r="M36" s="11">
        <v>104983.51273036069</v>
      </c>
      <c r="N36" s="11">
        <v>21617.030757109402</v>
      </c>
      <c r="O36" s="11">
        <v>3</v>
      </c>
      <c r="P36" s="11">
        <v>265</v>
      </c>
      <c r="Q36" s="11">
        <v>5993</v>
      </c>
      <c r="R36" s="11">
        <v>77105.481973251284</v>
      </c>
      <c r="S36" s="41">
        <v>-19657.504313501631</v>
      </c>
      <c r="T36" s="13">
        <v>54</v>
      </c>
      <c r="U36" s="42">
        <v>19711.504313501631</v>
      </c>
      <c r="V36" s="42">
        <v>18713.061907443011</v>
      </c>
      <c r="W36" s="13">
        <v>18713.099999999999</v>
      </c>
      <c r="X36" s="13">
        <v>84399</v>
      </c>
      <c r="Y36" s="43">
        <v>84399.064535613259</v>
      </c>
      <c r="Z36" s="44">
        <f t="shared" si="0"/>
        <v>-6.4535613259067759E-2</v>
      </c>
    </row>
    <row r="37" spans="1:26" s="15" customFormat="1" x14ac:dyDescent="0.2">
      <c r="A37" s="11">
        <v>30</v>
      </c>
      <c r="B37" s="40">
        <v>40</v>
      </c>
      <c r="C37" s="12" t="s">
        <v>33</v>
      </c>
      <c r="D37" s="13">
        <v>40523.300000000003</v>
      </c>
      <c r="E37" s="11">
        <v>15711</v>
      </c>
      <c r="F37" s="13">
        <v>1.6</v>
      </c>
      <c r="G37" s="11">
        <v>2822</v>
      </c>
      <c r="H37" s="11">
        <v>62925.016101651578</v>
      </c>
      <c r="I37" s="11">
        <v>18458.613101651579</v>
      </c>
      <c r="J37" s="11">
        <v>1580.4</v>
      </c>
      <c r="K37" s="11">
        <v>42136.002999999997</v>
      </c>
      <c r="L37" s="11">
        <v>750</v>
      </c>
      <c r="M37" s="11">
        <v>75519.045026408712</v>
      </c>
      <c r="N37" s="11">
        <v>17791.650040714951</v>
      </c>
      <c r="O37" s="11">
        <v>43</v>
      </c>
      <c r="P37" s="11">
        <v>0</v>
      </c>
      <c r="Q37" s="11">
        <v>8039</v>
      </c>
      <c r="R37" s="11">
        <v>49645.394985693769</v>
      </c>
      <c r="S37" s="41">
        <v>-9772.0289247571345</v>
      </c>
      <c r="T37" s="13">
        <v>1031.3</v>
      </c>
      <c r="U37" s="42">
        <v>10803.328924757134</v>
      </c>
      <c r="V37" s="42">
        <v>10256.110328270366</v>
      </c>
      <c r="W37" s="13">
        <v>10256.1</v>
      </c>
      <c r="X37" s="13">
        <v>50779.4</v>
      </c>
      <c r="Y37" s="43">
        <v>50779.424950779132</v>
      </c>
      <c r="Z37" s="44">
        <f t="shared" si="0"/>
        <v>-2.4950779130449519E-2</v>
      </c>
    </row>
    <row r="38" spans="1:26" s="15" customFormat="1" x14ac:dyDescent="0.2">
      <c r="A38" s="11">
        <v>31</v>
      </c>
      <c r="B38" s="40">
        <v>41</v>
      </c>
      <c r="C38" s="12" t="s">
        <v>34</v>
      </c>
      <c r="D38" s="13">
        <v>59441.099999999991</v>
      </c>
      <c r="E38" s="11">
        <v>21245</v>
      </c>
      <c r="F38" s="13">
        <v>1.6</v>
      </c>
      <c r="G38" s="11">
        <v>687</v>
      </c>
      <c r="H38" s="11">
        <v>99558.701376767334</v>
      </c>
      <c r="I38" s="11">
        <v>29434.501376767326</v>
      </c>
      <c r="J38" s="11">
        <v>1051.6999999999998</v>
      </c>
      <c r="K38" s="11">
        <v>66947.5</v>
      </c>
      <c r="L38" s="11">
        <v>2125</v>
      </c>
      <c r="M38" s="11">
        <v>120826.36551482431</v>
      </c>
      <c r="N38" s="11">
        <v>34807.271523917268</v>
      </c>
      <c r="O38" s="11">
        <v>31</v>
      </c>
      <c r="P38" s="11">
        <v>0</v>
      </c>
      <c r="Q38" s="11">
        <v>3386</v>
      </c>
      <c r="R38" s="11">
        <v>82602.093990907044</v>
      </c>
      <c r="S38" s="41">
        <v>-20580.664138056978</v>
      </c>
      <c r="T38" s="13">
        <v>0</v>
      </c>
      <c r="U38" s="42">
        <v>20580.664138056978</v>
      </c>
      <c r="V38" s="42">
        <v>19538.196374386043</v>
      </c>
      <c r="W38" s="13">
        <v>19538.2</v>
      </c>
      <c r="X38" s="13">
        <v>78979.299999999988</v>
      </c>
      <c r="Y38" s="43">
        <v>78979.304493126867</v>
      </c>
      <c r="Z38" s="44">
        <f t="shared" si="0"/>
        <v>-4.4931268785148859E-3</v>
      </c>
    </row>
    <row r="39" spans="1:26" s="15" customFormat="1" x14ac:dyDescent="0.2">
      <c r="A39" s="11">
        <v>32</v>
      </c>
      <c r="B39" s="40">
        <v>42</v>
      </c>
      <c r="C39" s="12" t="s">
        <v>35</v>
      </c>
      <c r="D39" s="13">
        <v>47466.299999999996</v>
      </c>
      <c r="E39" s="11">
        <v>29530</v>
      </c>
      <c r="F39" s="13">
        <v>1.6</v>
      </c>
      <c r="G39" s="11">
        <v>4225</v>
      </c>
      <c r="H39" s="11">
        <v>82849.061020228124</v>
      </c>
      <c r="I39" s="11">
        <v>28622.161020228123</v>
      </c>
      <c r="J39" s="11">
        <v>2412.1999999999998</v>
      </c>
      <c r="K39" s="11">
        <v>51204.7</v>
      </c>
      <c r="L39" s="11">
        <v>610</v>
      </c>
      <c r="M39" s="11">
        <v>105807.20529592583</v>
      </c>
      <c r="N39" s="11">
        <v>17801.560443354767</v>
      </c>
      <c r="O39" s="11">
        <v>29</v>
      </c>
      <c r="P39" s="11">
        <v>0</v>
      </c>
      <c r="Q39" s="11">
        <v>1455</v>
      </c>
      <c r="R39" s="11">
        <v>86521.644852571058</v>
      </c>
      <c r="S39" s="41">
        <v>-18733.144275697705</v>
      </c>
      <c r="T39" s="13">
        <v>1140</v>
      </c>
      <c r="U39" s="42">
        <v>19873.144275697705</v>
      </c>
      <c r="V39" s="42">
        <v>18866.514356895081</v>
      </c>
      <c r="W39" s="13">
        <v>18866.5</v>
      </c>
      <c r="X39" s="13">
        <v>66332.799999999988</v>
      </c>
      <c r="Y39" s="43">
        <v>66332.776108988852</v>
      </c>
      <c r="Z39" s="44">
        <f t="shared" si="0"/>
        <v>2.3891011136583984E-2</v>
      </c>
    </row>
    <row r="40" spans="1:26" s="15" customFormat="1" x14ac:dyDescent="0.2">
      <c r="A40" s="11"/>
      <c r="B40" s="40"/>
      <c r="C40" s="12" t="s">
        <v>1</v>
      </c>
      <c r="D40" s="13">
        <f>SUM(D8:D39)</f>
        <v>1750000.0000000007</v>
      </c>
      <c r="E40" s="11">
        <f>SUM(E8:E39)</f>
        <v>978112</v>
      </c>
      <c r="F40" s="19" t="s">
        <v>3</v>
      </c>
      <c r="G40" s="11">
        <f t="shared" ref="G40:V40" si="1">SUM(G8:G39)</f>
        <v>35447</v>
      </c>
      <c r="H40" s="11">
        <f t="shared" si="1"/>
        <v>2496589.1638057726</v>
      </c>
      <c r="I40" s="11">
        <f t="shared" si="1"/>
        <v>752916.19380577293</v>
      </c>
      <c r="J40" s="11">
        <f t="shared" si="1"/>
        <v>106396.49999999997</v>
      </c>
      <c r="K40" s="11">
        <f t="shared" si="1"/>
        <v>1611271.4699999997</v>
      </c>
      <c r="L40" s="11">
        <f t="shared" si="1"/>
        <v>26005</v>
      </c>
      <c r="M40" s="11">
        <f t="shared" si="1"/>
        <v>2978988.8607899244</v>
      </c>
      <c r="N40" s="11">
        <f t="shared" si="1"/>
        <v>687897.4051707536</v>
      </c>
      <c r="O40" s="11">
        <f t="shared" si="1"/>
        <v>3106</v>
      </c>
      <c r="P40" s="11">
        <f t="shared" si="1"/>
        <v>58317</v>
      </c>
      <c r="Q40" s="11">
        <f t="shared" si="1"/>
        <v>101863</v>
      </c>
      <c r="R40" s="11">
        <f t="shared" si="1"/>
        <v>2127805.4556191717</v>
      </c>
      <c r="S40" s="41">
        <f t="shared" si="1"/>
        <v>-446952.69698415266</v>
      </c>
      <c r="T40" s="11">
        <f>SUM(T8:T39)</f>
        <v>79724.989730000001</v>
      </c>
      <c r="U40" s="41">
        <f t="shared" si="1"/>
        <v>526677.68671415281</v>
      </c>
      <c r="V40" s="42">
        <f t="shared" si="1"/>
        <v>499999.99999999983</v>
      </c>
      <c r="W40" s="13">
        <f>SUM(W8:W39)</f>
        <v>500000.00000000006</v>
      </c>
      <c r="X40" s="13">
        <f>SUM(X8:X39)</f>
        <v>2249999.9999999995</v>
      </c>
      <c r="Y40" s="14"/>
    </row>
    <row r="41" spans="1:26" x14ac:dyDescent="0.25">
      <c r="S41" s="47">
        <f>S40-'[3]РАСЧЕТ только по деф.МО'!R425</f>
        <v>0</v>
      </c>
      <c r="U41" s="47">
        <f>U40-'[3]РАСЧЕТ только по деф.МО'!W425</f>
        <v>0</v>
      </c>
      <c r="V41" s="48">
        <v>500000</v>
      </c>
      <c r="Y41" s="9"/>
    </row>
    <row r="44" spans="1:26" s="6" customFormat="1" ht="18.75" x14ac:dyDescent="0.25">
      <c r="A44" s="34" t="s">
        <v>38</v>
      </c>
      <c r="B44" s="34"/>
      <c r="C44" s="34"/>
      <c r="D44" s="34"/>
      <c r="E44" s="34"/>
      <c r="F44" s="34"/>
      <c r="G44" s="34"/>
      <c r="H44" s="34"/>
      <c r="K44" s="7" t="s">
        <v>39</v>
      </c>
      <c r="L44" s="7"/>
      <c r="S44" s="49"/>
      <c r="U44" s="49"/>
      <c r="V44" s="49"/>
    </row>
    <row r="53" spans="1:22" s="50" customFormat="1" x14ac:dyDescent="0.25">
      <c r="A53" s="33" t="s">
        <v>42</v>
      </c>
      <c r="B53" s="33"/>
      <c r="C53" s="33"/>
      <c r="S53" s="51"/>
      <c r="U53" s="51"/>
      <c r="V53" s="51"/>
    </row>
    <row r="54" spans="1:22" s="50" customFormat="1" x14ac:dyDescent="0.25">
      <c r="A54" s="22" t="s">
        <v>51</v>
      </c>
      <c r="B54" s="23"/>
      <c r="C54" s="23"/>
      <c r="S54" s="51"/>
      <c r="U54" s="51"/>
      <c r="V54" s="51"/>
    </row>
    <row r="55" spans="1:22" s="50" customFormat="1" x14ac:dyDescent="0.25">
      <c r="A55" s="22" t="s">
        <v>43</v>
      </c>
      <c r="B55" s="23"/>
      <c r="C55" s="23"/>
      <c r="S55" s="51"/>
      <c r="U55" s="51"/>
      <c r="V55" s="51"/>
    </row>
    <row r="56" spans="1:22" x14ac:dyDescent="0.25">
      <c r="A56" s="8" t="s">
        <v>44</v>
      </c>
    </row>
  </sheetData>
  <sheetProtection algorithmName="SHA-512" hashValue="pp38/RiYq66dWTmjJM7ce0FDYN+l0uuaJiVS6L0xD5tmPtUHB9+oJAVUbobbvyFYb1ogG8BkoPrYmCTjJnm+zA==" saltValue="/l/ri+6MiiuvHb0upMGtyg==" spinCount="100000" sheet="1" objects="1" scenarios="1" sort="0" autoFilter="0"/>
  <mergeCells count="21">
    <mergeCell ref="V5:V6"/>
    <mergeCell ref="W5:W6"/>
    <mergeCell ref="X5:X6"/>
    <mergeCell ref="A44:H44"/>
    <mergeCell ref="A53:C53"/>
    <mergeCell ref="I5:L5"/>
    <mergeCell ref="M5:M6"/>
    <mergeCell ref="N5:R5"/>
    <mergeCell ref="S5:S6"/>
    <mergeCell ref="T5:T6"/>
    <mergeCell ref="U5:U6"/>
    <mergeCell ref="A1:X1"/>
    <mergeCell ref="A2:X2"/>
    <mergeCell ref="A3:X3"/>
    <mergeCell ref="A5:A6"/>
    <mergeCell ref="C5:C6"/>
    <mergeCell ref="D5:D6"/>
    <mergeCell ref="E5:E6"/>
    <mergeCell ref="F5:F6"/>
    <mergeCell ref="G5:G6"/>
    <mergeCell ref="H5:H6"/>
  </mergeCells>
  <conditionalFormatting sqref="I6:L6">
    <cfRule type="cellIs" dxfId="15" priority="16" stopIfTrue="1" operator="equal">
      <formula>"Оценка МФ"</formula>
    </cfRule>
  </conditionalFormatting>
  <conditionalFormatting sqref="I6:L6">
    <cfRule type="cellIs" dxfId="14" priority="15" operator="equal">
      <formula>"Оценка МФ на 2016г."</formula>
    </cfRule>
  </conditionalFormatting>
  <conditionalFormatting sqref="C8:D39">
    <cfRule type="cellIs" dxfId="13" priority="14" stopIfTrue="1" operator="equal">
      <formula>0</formula>
    </cfRule>
  </conditionalFormatting>
  <conditionalFormatting sqref="E8:E39 H40:V40">
    <cfRule type="cellIs" dxfId="12" priority="13" operator="lessThan">
      <formula>100</formula>
    </cfRule>
  </conditionalFormatting>
  <conditionalFormatting sqref="C40">
    <cfRule type="cellIs" dxfId="11" priority="12" stopIfTrue="1" operator="equal">
      <formula>0</formula>
    </cfRule>
  </conditionalFormatting>
  <conditionalFormatting sqref="D40:F40">
    <cfRule type="cellIs" dxfId="10" priority="11" operator="lessThan">
      <formula>100</formula>
    </cfRule>
  </conditionalFormatting>
  <conditionalFormatting sqref="X40">
    <cfRule type="cellIs" dxfId="9" priority="10" operator="lessThan">
      <formula>100</formula>
    </cfRule>
  </conditionalFormatting>
  <conditionalFormatting sqref="D5">
    <cfRule type="cellIs" dxfId="8" priority="9" stopIfTrue="1" operator="equal">
      <formula>"Оценка МФ"</formula>
    </cfRule>
  </conditionalFormatting>
  <conditionalFormatting sqref="D5">
    <cfRule type="cellIs" dxfId="7" priority="8" operator="equal">
      <formula>"Оценка МФ на 2016г."</formula>
    </cfRule>
  </conditionalFormatting>
  <conditionalFormatting sqref="W5">
    <cfRule type="cellIs" dxfId="6" priority="7" stopIfTrue="1" operator="equal">
      <formula>"Оценка МФ"</formula>
    </cfRule>
  </conditionalFormatting>
  <conditionalFormatting sqref="W5">
    <cfRule type="cellIs" dxfId="5" priority="6" operator="equal">
      <formula>"Оценка МФ на 2016г."</formula>
    </cfRule>
  </conditionalFormatting>
  <conditionalFormatting sqref="X5">
    <cfRule type="cellIs" dxfId="4" priority="5" stopIfTrue="1" operator="equal">
      <formula>"Оценка МФ"</formula>
    </cfRule>
  </conditionalFormatting>
  <conditionalFormatting sqref="X5">
    <cfRule type="cellIs" dxfId="3" priority="4" operator="equal">
      <formula>"Оценка МФ на 2016г."</formula>
    </cfRule>
  </conditionalFormatting>
  <conditionalFormatting sqref="W40">
    <cfRule type="cellIs" dxfId="2" priority="3" operator="lessThan">
      <formula>100</formula>
    </cfRule>
  </conditionalFormatting>
  <conditionalFormatting sqref="T5">
    <cfRule type="cellIs" dxfId="1" priority="2" stopIfTrue="1" operator="equal">
      <formula>"Оценка МФ"</formula>
    </cfRule>
  </conditionalFormatting>
  <conditionalFormatting sqref="T5">
    <cfRule type="cellIs" dxfId="0" priority="1" operator="equal">
      <formula>"Оценка МФ на 2016г."</formula>
    </cfRule>
  </conditionalFormatting>
  <pageMargins left="0.27559055118110237" right="0.19685039370078741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2017</vt:lpstr>
      <vt:lpstr>'2017'!Область_печати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Елизарова М.В.</cp:lastModifiedBy>
  <cp:lastPrinted>2017-10-16T11:45:58Z</cp:lastPrinted>
  <dcterms:created xsi:type="dcterms:W3CDTF">2016-04-21T09:32:06Z</dcterms:created>
  <dcterms:modified xsi:type="dcterms:W3CDTF">2017-10-19T06:45:45Z</dcterms:modified>
</cp:coreProperties>
</file>